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User1\Areet\Desktops\FS\"/>
    </mc:Choice>
  </mc:AlternateContent>
  <bookViews>
    <workbookView xWindow="0" yWindow="0" windowWidth="28800" windowHeight="12300"/>
  </bookViews>
  <sheets>
    <sheet name="8-10" sheetId="22" r:id="rId1"/>
    <sheet name="11-12" sheetId="35" r:id="rId2"/>
    <sheet name="13" sheetId="36" r:id="rId3"/>
    <sheet name="14" sheetId="37" r:id="rId4"/>
    <sheet name="15-17" sheetId="38" r:id="rId5"/>
  </sheets>
  <definedNames>
    <definedName name="_xlnm.Print_Area" localSheetId="1">'11-12'!$A$1:$M$102</definedName>
    <definedName name="_xlnm.Print_Area" localSheetId="0">'8-10'!$A$1:$M$142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6" i="35" l="1"/>
  <c r="M88" i="38"/>
  <c r="I88" i="38"/>
  <c r="AC15" i="36" l="1"/>
  <c r="AG15" i="36" s="1"/>
  <c r="AC17" i="36"/>
  <c r="M21" i="22" l="1"/>
  <c r="I21" i="22"/>
  <c r="AC29" i="36" l="1"/>
  <c r="AG29" i="36" s="1"/>
  <c r="U21" i="37" l="1"/>
  <c r="S21" i="37"/>
  <c r="S25" i="37" s="1"/>
  <c r="Q21" i="37"/>
  <c r="O21" i="37"/>
  <c r="O25" i="37" s="1"/>
  <c r="M21" i="37"/>
  <c r="M25" i="37" s="1"/>
  <c r="K21" i="37"/>
  <c r="K25" i="37" s="1"/>
  <c r="I21" i="37"/>
  <c r="I25" i="37" s="1"/>
  <c r="G21" i="37"/>
  <c r="G25" i="37" s="1"/>
  <c r="W19" i="37"/>
  <c r="W18" i="37"/>
  <c r="W17" i="37"/>
  <c r="W16" i="37"/>
  <c r="W14" i="37"/>
  <c r="AC24" i="36"/>
  <c r="AG24" i="36" s="1"/>
  <c r="AC21" i="36"/>
  <c r="AG21" i="36" s="1"/>
  <c r="AC23" i="36"/>
  <c r="AG23" i="36" s="1"/>
  <c r="AC19" i="36"/>
  <c r="AG19" i="36" s="1"/>
  <c r="AC18" i="36"/>
  <c r="AG18" i="36" s="1"/>
  <c r="AG17" i="36"/>
  <c r="AE26" i="36"/>
  <c r="AA26" i="36"/>
  <c r="Y26" i="36"/>
  <c r="W26" i="36"/>
  <c r="U26" i="36"/>
  <c r="S26" i="36"/>
  <c r="Q26" i="36"/>
  <c r="O26" i="36"/>
  <c r="O34" i="36" s="1"/>
  <c r="M26" i="36"/>
  <c r="M34" i="36" s="1"/>
  <c r="K26" i="36"/>
  <c r="K34" i="36" s="1"/>
  <c r="I26" i="36"/>
  <c r="I34" i="36" s="1"/>
  <c r="G26" i="36"/>
  <c r="G34" i="36" s="1"/>
  <c r="W21" i="37" l="1"/>
  <c r="AC26" i="36"/>
  <c r="AG26" i="36"/>
  <c r="M123" i="38" l="1"/>
  <c r="M41" i="38"/>
  <c r="I123" i="38"/>
  <c r="I41" i="38"/>
  <c r="M72" i="35"/>
  <c r="M66" i="35"/>
  <c r="M46" i="35"/>
  <c r="M37" i="35"/>
  <c r="M16" i="35"/>
  <c r="M23" i="35" s="1"/>
  <c r="M26" i="35" s="1"/>
  <c r="I72" i="35"/>
  <c r="I66" i="35"/>
  <c r="I46" i="35"/>
  <c r="I37" i="35"/>
  <c r="I16" i="35"/>
  <c r="I23" i="35" s="1"/>
  <c r="I26" i="35" s="1"/>
  <c r="M123" i="22"/>
  <c r="M90" i="22"/>
  <c r="M77" i="22"/>
  <c r="M40" i="22"/>
  <c r="I123" i="22"/>
  <c r="I90" i="22"/>
  <c r="I77" i="22"/>
  <c r="I40" i="22"/>
  <c r="M48" i="38" l="1"/>
  <c r="I48" i="38"/>
  <c r="M125" i="38"/>
  <c r="M48" i="35"/>
  <c r="M50" i="35" s="1"/>
  <c r="I126" i="22"/>
  <c r="I42" i="22"/>
  <c r="M42" i="22"/>
  <c r="I92" i="22"/>
  <c r="M92" i="22"/>
  <c r="M126" i="22"/>
  <c r="I48" i="35"/>
  <c r="I50" i="35" s="1"/>
  <c r="A55" i="35"/>
  <c r="I125" i="38" l="1"/>
  <c r="M130" i="38"/>
  <c r="M128" i="22"/>
  <c r="I128" i="22"/>
  <c r="A3" i="38"/>
  <c r="A56" i="35"/>
  <c r="K46" i="35"/>
  <c r="I130" i="38" l="1"/>
  <c r="A100" i="38"/>
  <c r="A53" i="38"/>
  <c r="A98" i="22" l="1"/>
  <c r="A53" i="22"/>
  <c r="AC31" i="36" l="1"/>
  <c r="AG31" i="36" s="1"/>
  <c r="AA34" i="36"/>
  <c r="U25" i="37" l="1"/>
  <c r="K37" i="35" l="1"/>
  <c r="K48" i="35" s="1"/>
  <c r="Y34" i="36" l="1"/>
  <c r="G46" i="35" l="1"/>
  <c r="S34" i="36" l="1"/>
  <c r="U34" i="36" l="1"/>
  <c r="G37" i="35" l="1"/>
  <c r="G48" i="35" s="1"/>
  <c r="W34" i="36" l="1"/>
  <c r="W22" i="37" l="1"/>
  <c r="AC27" i="36" l="1"/>
  <c r="AG27" i="36" l="1"/>
  <c r="K123" i="38" l="1"/>
  <c r="K21" i="22" l="1"/>
  <c r="K77" i="22" l="1"/>
  <c r="K16" i="35" l="1"/>
  <c r="K23" i="35" s="1"/>
  <c r="AE34" i="36" l="1"/>
  <c r="G123" i="38" l="1"/>
  <c r="K40" i="22" l="1"/>
  <c r="K42" i="22" s="1"/>
  <c r="G40" i="22" l="1"/>
  <c r="G77" i="22" l="1"/>
  <c r="G21" i="22"/>
  <c r="G42" i="22" s="1"/>
  <c r="G23" i="35" l="1"/>
  <c r="K88" i="38" l="1"/>
  <c r="K41" i="38" l="1"/>
  <c r="G88" i="38" l="1"/>
  <c r="G41" i="38" l="1"/>
  <c r="K26" i="35"/>
  <c r="K50" i="35" s="1"/>
  <c r="K90" i="22"/>
  <c r="K92" i="22" s="1"/>
  <c r="W23" i="37" l="1"/>
  <c r="W25" i="37" s="1"/>
  <c r="Q25" i="37"/>
  <c r="K66" i="35"/>
  <c r="K72" i="35"/>
  <c r="K123" i="22" l="1"/>
  <c r="K126" i="22" s="1"/>
  <c r="K128" i="22" s="1"/>
  <c r="K48" i="38" l="1"/>
  <c r="G26" i="35"/>
  <c r="G50" i="35" s="1"/>
  <c r="G90" i="22"/>
  <c r="G92" i="22" s="1"/>
  <c r="K125" i="38" l="1"/>
  <c r="G72" i="35"/>
  <c r="K130" i="38" l="1"/>
  <c r="G66" i="35"/>
  <c r="AC32" i="36" l="1"/>
  <c r="Q34" i="36"/>
  <c r="G123" i="22"/>
  <c r="G126" i="22" s="1"/>
  <c r="G128" i="22" s="1"/>
  <c r="AG32" i="36" l="1"/>
  <c r="AG34" i="36" s="1"/>
  <c r="AC34" i="36"/>
  <c r="G48" i="38" l="1"/>
  <c r="G125" i="38"/>
  <c r="G130" i="38" l="1"/>
</calcChain>
</file>

<file path=xl/sharedStrings.xml><?xml version="1.0" encoding="utf-8"?>
<sst xmlns="http://schemas.openxmlformats.org/spreadsheetml/2006/main" count="459" uniqueCount="248">
  <si>
    <t>บริษัท ดับบลิวเอชเอ คอร์ปอเรชั่น จำกัด (มหาชน)</t>
  </si>
  <si>
    <t>งบแสดงฐานะการเงิน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</si>
  <si>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</si>
  <si>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</si>
  <si>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</si>
  <si>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</si>
  <si>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</si>
  <si>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เงินให้กู้ระยะสั้นแก่กิจการที่เกี่ยวข้องกัน</t>
  </si>
  <si>
    <t>ต้นทุนการพัฒนาอสังหาริมทรัพย์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</si>
  <si>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</si>
  <si>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</si>
  <si>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</si>
  <si>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เงินลงทุนในบริษัทร่วม</t>
  </si>
  <si>
    <t>เงินลงทุนในบริษัทย่อย</t>
  </si>
  <si>
    <t>ส่วนได้เสียในการร่วมค้า</t>
  </si>
  <si>
    <t>ค่าความนิยม</t>
  </si>
  <si>
    <t xml:space="preserve">สินทรัพย์ภาษีเงินได้รอการตัดบัญชี 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</si>
  <si>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</si>
  <si>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</si>
  <si>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</si>
  <si>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กรรมการ  ______________________________      กรรมการ  ______________________________ </t>
  </si>
  <si>
    <t>หนี้สินและส่วนของเจ้าของ</t>
  </si>
  <si>
    <t>หนี้สินหมุนเวียน</t>
  </si>
  <si>
    <t>เจ้าหนี้การค้าและเจ้าหนี้อื่น</t>
  </si>
  <si>
    <t>หุ้นกู้ที่ถึงกำหนดชำระภายในหนึ่งปี</t>
  </si>
  <si>
    <t>เงินกู้ระยะสั้นจากกิจการที่เกี่ยวข้องกัน</t>
  </si>
  <si>
    <t>ภาษีเงินได้ค้างจ่าย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</si>
  <si>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</si>
  <si>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</si>
  <si>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</si>
  <si>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เงินกู้ระยะยาว</t>
  </si>
  <si>
    <t>หุ้นกู้</t>
  </si>
  <si>
    <t>รายได้รอการตัดบัญชี</t>
  </si>
  <si>
    <t>หนี้สินภาษีเงินได้รอการตัดบัญชี</t>
  </si>
  <si>
    <t>เงินมัดจำจากสัญญาเช่าระยะยาว</t>
  </si>
  <si>
    <t>ภาระผูกพันผลประโยชน์พนักงาน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</si>
  <si>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</si>
  <si>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</si>
  <si>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</si>
  <si>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ส่วนของเจ้าของ</t>
  </si>
  <si>
    <t>ทุนเรือนหุ้น</t>
  </si>
  <si>
    <t>ทุนจดทะเบียน</t>
  </si>
  <si>
    <t>หุ้นสามัญ จำนวน 15,677,730,186 หุ้น</t>
  </si>
  <si>
    <t>มูลค่าที่ตราไว้ หุ้นละ 0.10 บาท</t>
  </si>
  <si>
    <t>ทุนที่ออกและชำระแล้ว</t>
  </si>
  <si>
    <t>มูลค่าที่ได้รับชำระแล้ว หุ้นละ 0.10 บาท</t>
  </si>
  <si>
    <t>ส่วนเกินมูลค่าหุ้นสามัญ</t>
  </si>
  <si>
    <t>ส่วนเกินทุนจากการแลกหุ้น</t>
  </si>
  <si>
    <t>กำไรสะสม</t>
  </si>
  <si>
    <t>จัดสรรแล้ว - ทุนสำรองตามกฎหมาย</t>
  </si>
  <si>
    <t>องค์ประกอบอื่นของส่วนของเจ้าของ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</si>
  <si>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</si>
  <si>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</si>
  <si>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</si>
  <si>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รายได้จากการให้เช่าและบริการ</t>
  </si>
  <si>
    <t>รายได้จากการขายอสังหาริมทรัพย์</t>
  </si>
  <si>
    <t>รายได้จากการขายสินค้า</t>
  </si>
  <si>
    <t>ต้นทุนจากการให้เช่าและบริการ</t>
  </si>
  <si>
    <t>ต้นทุนจากการขายอสังหาริมทรัพย์</t>
  </si>
  <si>
    <t>ต้นทุนจากการขายสินค้า</t>
  </si>
  <si>
    <t>กำไรขั้นต้น</t>
  </si>
  <si>
    <t>รายได้อื่น</t>
  </si>
  <si>
    <t>ค่าใช้จ่ายในการขาย</t>
  </si>
  <si>
    <t>ค่าใช้จ่ายในการบริหาร</t>
  </si>
  <si>
    <t>ต้นทุนทางการเงิน</t>
  </si>
  <si>
    <t>ส่วนแบ่งกำไรจากบริษัทร่วมและการร่วมค้า</t>
  </si>
  <si>
    <t>ภาษีเงินได้</t>
  </si>
  <si>
    <t>กำไรขาดทุนเบ็ดเสร็จอื่น</t>
  </si>
  <si>
    <t>รายการที่จะจัดประเภทรายการใหม่เข้าไปไว้</t>
  </si>
  <si>
    <t>ในกำไรหรือขาดทุนในภายหลัง</t>
  </si>
  <si>
    <t>งบการเงิน</t>
  </si>
  <si>
    <t>รวมรายการที่จะจัดประเภทรายการใหม่</t>
  </si>
  <si>
    <t>เข้าไปไว้ในกำไรหรือขาดทุนในภายหลัง</t>
  </si>
  <si>
    <t>ส่วนที่เป็นของผู้เป็นเจ้าของของบริษัทใหญ่</t>
  </si>
  <si>
    <t>ส่วนที่เป็นของส่วนได้เสียที่ไม่มีอำนาจควบคุม</t>
  </si>
  <si>
    <t>ส่วนของผู้เป็นเจ้าของของบริษัทใหญ่</t>
  </si>
  <si>
    <t>ส่วนแบ่ง</t>
  </si>
  <si>
    <t>การเปลี่ยนแปลง</t>
  </si>
  <si>
    <t>รวม</t>
  </si>
  <si>
    <t>ใบสำคัญ</t>
  </si>
  <si>
    <t>จัดสรรแล้ว -</t>
  </si>
  <si>
    <t>ส่วนได้เสีย</t>
  </si>
  <si>
    <t>ส่วนของผู้เป็น</t>
  </si>
  <si>
    <t>ทุนที่ออกและ</t>
  </si>
  <si>
    <t>ส่วนเกินมูลค่า</t>
  </si>
  <si>
    <t>แสดงสิทธิ</t>
  </si>
  <si>
    <t>ส่วนเกินทุน</t>
  </si>
  <si>
    <t>ทุนสำรองตาม</t>
  </si>
  <si>
    <t>การแปลงค่า</t>
  </si>
  <si>
    <t>เบ็ดเสร็จอื่นของ</t>
  </si>
  <si>
    <t>ของบริษัทใหญ่</t>
  </si>
  <si>
    <t>เจ้าของของ</t>
  </si>
  <si>
    <t>ที่ไม่มีอำนาจ</t>
  </si>
  <si>
    <t>รวมส่วนของ</t>
  </si>
  <si>
    <t>ชำระแล้ว</t>
  </si>
  <si>
    <t>หุ้นสามัญ</t>
  </si>
  <si>
    <t>ซื้อหุ้นสามัญ</t>
  </si>
  <si>
    <t>จากการแลกหุ้น</t>
  </si>
  <si>
    <t>กฎหมาย</t>
  </si>
  <si>
    <t>ยังไม่ได้จัดสรร</t>
  </si>
  <si>
    <t>ในบริษัทย่อย</t>
  </si>
  <si>
    <t>บริษัทใหญ่</t>
  </si>
  <si>
    <t>ควบคุม</t>
  </si>
  <si>
    <t>เจ้าของ</t>
  </si>
  <si>
    <t>เงินปันผลจ่าย</t>
  </si>
  <si>
    <t>เงินปันผลจ่ายจากบริษัทย่อยแก่</t>
  </si>
  <si>
    <t>การเพิ่มทุนจากการใช้สิทธิตาม</t>
  </si>
  <si>
    <t>ใบสำคัญแสดงสิทธิ</t>
  </si>
  <si>
    <t>กระแสเงินสดจากกิจกรรมดำเนินงาน</t>
  </si>
  <si>
    <t>รายการปรับปรุง</t>
  </si>
  <si>
    <t xml:space="preserve">ค่าเสื่อมราคา </t>
  </si>
  <si>
    <t xml:space="preserve">ค่าตัดจำหน่าย </t>
  </si>
  <si>
    <t>รายได้ดอกเบี้ย</t>
  </si>
  <si>
    <t>รายได้เงินปันผล</t>
  </si>
  <si>
    <t>ลูกหนี้การค้าและลูกหนี้อื่น</t>
  </si>
  <si>
    <t>ดอกเบี้ยรับ</t>
  </si>
  <si>
    <t>ดอกเบี้ยจ่าย</t>
  </si>
  <si>
    <t>ภาษีเงินได้รับคืน</t>
  </si>
  <si>
    <t>ภาษีเงินได้จ่าย</t>
  </si>
  <si>
    <t>กระแสเงินสดจากกิจกรรมลงทุน</t>
  </si>
  <si>
    <t>เงินสดจ่ายให้กู้ระยะสั้นแก่กิจการที่เกี่ยวข้องกัน</t>
  </si>
  <si>
    <t>เงินสดจ่ายเพื่อลงทุนในบริษัทร่วม</t>
  </si>
  <si>
    <t>เงินสดจ่ายเพื่อส่วนได้เสียในการร่วมค้า</t>
  </si>
  <si>
    <t>เงินสดจ่ายเพื่อซื้ออสังหาริมทรัพย์เพื่อการลงทุน</t>
  </si>
  <si>
    <t>ดอกเบี้ยจ่ายที่ถือเป็นอสังหาริมทรัพย์เพื่อการลงทุน</t>
  </si>
  <si>
    <t>เงินสดจ่ายเพื่อซื้อที่ดิน อาคารและอุปกรณ์</t>
  </si>
  <si>
    <t>เงินสดรับจากการจำหน่ายที่ดิน อาคารและอุปกรณ์</t>
  </si>
  <si>
    <t xml:space="preserve">กระแสเงินสดจากกิจกรรมจัดหาเงิน </t>
  </si>
  <si>
    <t>เงินสดรับจากเงินกู้ระยะสั้น</t>
  </si>
  <si>
    <t>เงินสดจ่ายคืนเงินกู้ระยะสั้น</t>
  </si>
  <si>
    <t>เงินสดจ่ายคืนหุ้นกู้</t>
  </si>
  <si>
    <t>ผลกระทบจากอัตราแลกเปลี่ยนของเงินสดและ</t>
  </si>
  <si>
    <t>รายการเทียบเท่าเงินสด</t>
  </si>
  <si>
    <t>รายการที่มิใช่เงินสด</t>
  </si>
  <si>
    <t>ดอกเบี้ยจ่ายที่ถือเป็นที่ดิน อาคารและอุปกรณ์</t>
  </si>
  <si>
    <t>เงินสดรับจากเงินกู้ระยะสั้นจากกิจการที่เกี่ยวข้องกัน</t>
  </si>
  <si>
    <t>เงินปันผลค้างจ่าย</t>
  </si>
  <si>
    <t>รายได้รอการตัดบัญชีที่ถึงกำหนด</t>
  </si>
  <si>
    <t>ชำระภายในหนึ่งปี</t>
  </si>
  <si>
    <t>เงินกู้ระยะสั้น</t>
  </si>
  <si>
    <t>เงินสดรับจากเงินกู้ระยะยาว</t>
  </si>
  <si>
    <t>เงินกู้ระยะยาวที่ถึงกำหนดชำระภายในหนึ่งปี</t>
  </si>
  <si>
    <t>เงินสดและรายการเทียบเท่าเงินสดเพิ่มขึ้น(ลดลง)สุทธิ</t>
  </si>
  <si>
    <t>พ.ศ. 2563</t>
  </si>
  <si>
    <t>สินทรัพย์ทางการเงินที่วัดมูลค่าด้วย</t>
  </si>
  <si>
    <t>มูลค่ายุติธรรมผ่านกำไรหรือขาดทุน</t>
  </si>
  <si>
    <t>มูลค่ายุติธรรมผ่านกำไรขาดทุนเบ็ดเสร็จอื่น</t>
  </si>
  <si>
    <t>วิธีราคาทุนตัดจำหน่าย</t>
  </si>
  <si>
    <t>หนี้สินตามสัญญาเช่าส่วนที่ถึงกำหนด</t>
  </si>
  <si>
    <t>หนี้สินตามสัญญาเช่า</t>
  </si>
  <si>
    <t>เงินสดรับจากการใช้สิทธิตามใบสำคัญแสดงสิทธิ</t>
  </si>
  <si>
    <t>รวมรายการที่จะไม่จัดประเภทรายการใหม่</t>
  </si>
  <si>
    <t xml:space="preserve">หุ้นสามัญ จำนวน 14,946,834,679 หุ้น </t>
  </si>
  <si>
    <t>เงินสดรับจากหุ้นกู้</t>
  </si>
  <si>
    <t>เงินสดจ่ายในการออกหุ้นกู้</t>
  </si>
  <si>
    <t>เจ้าหนี้จากการซื้ออสังหาริมทรัพย์เพื่อการลงทุน</t>
  </si>
  <si>
    <t>เจ้าหนี้จากการซื้อที่ดิน อาคารและอุปกรณ์</t>
  </si>
  <si>
    <r>
      <t xml:space="preserve">หนี้สินและส่วนของเจ้าของ </t>
    </r>
    <r>
      <rPr>
        <sz val="13"/>
        <rFont val="Browallia New"/>
        <family val="2"/>
      </rPr>
      <t>(ต่อ)</t>
    </r>
  </si>
  <si>
    <t>กำไรจากการจำหน่ายอสังหาริมทรัพย์เพื่อการลงทุน</t>
  </si>
  <si>
    <t>ผลต่างของอัตราแลกเปลี่ยนจากการแปลงค่างบการเงิน</t>
  </si>
  <si>
    <t>เงินสดรับคืนจากการให้กู้ระยะสั้นแก่กิจการที่เกี่ยวข้องกัน</t>
  </si>
  <si>
    <t>เงินสดจ่ายแก่ส่วนได้เสียที่ไม่มีอำนาจควบคุม</t>
  </si>
  <si>
    <t>เงินสดจ่ายเพื่อลงทุนในบริษัทย่อย</t>
  </si>
  <si>
    <t>กำไรต่อหุ้นขั้นพื้นฐาน</t>
  </si>
  <si>
    <t>กำไรต่อหุ้น</t>
  </si>
  <si>
    <t>การแบ่งปันกำไร</t>
  </si>
  <si>
    <t>กำไรก่อนภาษีเงินได้</t>
  </si>
  <si>
    <t>เงินสดจ่ายเพื่อเงินมัดจำการซื้อที่ดิน</t>
  </si>
  <si>
    <t>รายการที่จะไม่จัดประเภทรายการใหม่เข้าไปไว้</t>
  </si>
  <si>
    <t>ที่วัดมูลค่าด้วยมูลค่ายุติธรรมผ่านกำไรขาดทุนเบ็ดเสร็จอื่น</t>
  </si>
  <si>
    <t>-</t>
  </si>
  <si>
    <t>บริษัทร่วมและการร่วมค้าตามวิธีส่วนได้เสีย</t>
  </si>
  <si>
    <t>การแบ่งปันกำไร(ขาดทุน)เบ็ดเสร็จรวม</t>
  </si>
  <si>
    <t>กำไรขาดทุน</t>
  </si>
  <si>
    <t>บริษัทร่วมและการร่วมค้า</t>
  </si>
  <si>
    <t>ใบสำคัญแสดงสิทธิหมดอายุ</t>
  </si>
  <si>
    <t>การเปลี่ยนแปลงส่วนได้เสียของ</t>
  </si>
  <si>
    <t>บริษัทใหญ่ในบริษัทย่อย</t>
  </si>
  <si>
    <t>กระแสเงินสดจากการดำเนินงาน</t>
  </si>
  <si>
    <t>เงินสดรับจากการลดทุนของบริษัทร่วม</t>
  </si>
  <si>
    <t>เงินสดรับจากการลดทุนของส่วนได้เสียในการร่วมค้า</t>
  </si>
  <si>
    <t>เงินสดจ่ายคืนหนี้สินตามสัญญาเช่า</t>
  </si>
  <si>
    <t>เงินสดรับจากสัญญาแลกเปลี่ยนอัตราดอกเบี้ย</t>
  </si>
  <si>
    <t>สินทรัพย์และหนี้สินตามสัญญาเช่า</t>
  </si>
  <si>
    <t>จ่ายผลประโยชน์พนักงาน</t>
  </si>
  <si>
    <t>เงินสดจ่ายคืนเงินกู้ระยะยาว</t>
  </si>
  <si>
    <t>เงินปันผลรับ</t>
  </si>
  <si>
    <t>การวัดมูลค่าใหม่</t>
  </si>
  <si>
    <t>ของภาระผูกพัน</t>
  </si>
  <si>
    <t>ผลประโยชน์พนักงาน</t>
  </si>
  <si>
    <t>ภาษีเงินได้ของรายการที่จะไม่จัดประเภทรายการใหม่</t>
  </si>
  <si>
    <t>งบการเงินรวม</t>
  </si>
  <si>
    <t>งบการเงินเฉพาะกิจการ</t>
  </si>
  <si>
    <t>งบกำไรขาดทุนเบ็ดเสร็จ</t>
  </si>
  <si>
    <t>กำไรสำหรับปี</t>
  </si>
  <si>
    <t>กำไร(ขาดทุน)เบ็ดเสร็จอื่นสำหรับปี - สุทธิจากภาษี</t>
  </si>
  <si>
    <t>กำไร(ขาดทุน)เบ็ดเสร็จรวมสำหรับปี</t>
  </si>
  <si>
    <t>งบแสดงการเปลี่ยนแปลงส่วนของเจ้าของ</t>
  </si>
  <si>
    <t>งบกระแสเงินสด</t>
  </si>
  <si>
    <t>เงินสดรับจากการจำหน่ายอสังหาริมทรัพย์เพื่อการลงทุน</t>
  </si>
  <si>
    <t>เงินสดจ่ายภาษีเงินได้จากการจำหน่ายอสังหาริมทรัพย์</t>
  </si>
  <si>
    <t>เงินสดจ่ายค่าธรรมเนียมเงินกู้ระยะยาว</t>
  </si>
  <si>
    <t>15, 16</t>
  </si>
  <si>
    <t>เงินให้กู้ยืมระยะยาวแก่กิจการที่เกี่ยวข้องกัน</t>
  </si>
  <si>
    <t>เงินสดรับคืนจากการให้กู้ระยะยาวแก่กิจการที่เกี่ยวข้องกัน</t>
  </si>
  <si>
    <t>พ.ศ. 2564</t>
  </si>
  <si>
    <t>ณ วันที่ 31 ธันวาคม พ.ศ. 2564</t>
  </si>
  <si>
    <t>สำหรับปีสิ้นสุดวันที่ 31 ธันวาคม พ.ศ. 2564</t>
  </si>
  <si>
    <t>ขาดทุนจากการด้อยค่าสินค้าคงเหลือ</t>
  </si>
  <si>
    <t>เงินสดจ่ายเพื่อซื้อสินทรัพย์ทางการเงิน</t>
  </si>
  <si>
    <t>ที่วัดมูลค่าด้วยมูลค่ายุติธรรมผ่านกำไรหรือขาดทุน</t>
  </si>
  <si>
    <t>เงินสดรับจากการจำหน่ายสินทรัพย์ทางการเงิน</t>
  </si>
  <si>
    <t>เงินสดรับจากการลดทุนของสินทรัพย์ทางการเงิน</t>
  </si>
  <si>
    <t>กำไรจากการจำหน่ายสินทรัพย์ทางการเงิน</t>
  </si>
  <si>
    <t>อสังหาริมทรัพย์เพื่อการลงทุน</t>
  </si>
  <si>
    <t>ที่ดิน อาคาร และอุปกรณ์</t>
  </si>
  <si>
    <t>สินทรัพย์ไม่มีตัวตน</t>
  </si>
  <si>
    <t>(กลับรายการ)ขาดทุนจากการด้อยค่าสินทรัพย์ทางการเงิน</t>
  </si>
  <si>
    <t>สินทรัพย์ไม่หมุนเวียนที่ถือไว้เพื่อขาย</t>
  </si>
  <si>
    <t>หนี้สินที่เกี่ยวข้องโดยตรงกับสินทรัพย์</t>
  </si>
  <si>
    <t>ที่จัดประเภทที่ถือไว้เพื่อขาย</t>
  </si>
  <si>
    <t>รวมส่วนของผู้เป็นเจ้าของของบริษัทใหญ่</t>
  </si>
  <si>
    <t>กำไรจากอัตราแลกเปลี่ยน</t>
  </si>
  <si>
    <t>การเปลี่ยนแปลงในมูลค่ายุติธรรมของสินทรัพย์ทางการเงิน</t>
  </si>
  <si>
    <t>เงินสดสุทธิได้มาจาก(ใช้ไปใน)กิจกรรมลงทุน</t>
  </si>
  <si>
    <t>เงินสดสุทธิได้มาจาก(ใช้ไปใน)กิจกรรมจัดหาเงิน</t>
  </si>
  <si>
    <t>ที่วัดมูลค่าด้วยวิธีราคาทุนตัดจำหน่าย</t>
  </si>
  <si>
    <t>เงินสดจ่ายค่าธรรมเนียมเงินกู้ระยะสั้น</t>
  </si>
  <si>
    <t>เงินสดจ่ายคืนเงินกู้ระยะสั้นจากกิจการที่เกี่ยวข้องกัน</t>
  </si>
  <si>
    <t>การเปลี่ยนแปลงในเงินทุนหมุนเวียน</t>
  </si>
  <si>
    <t>เงินสดและรายการเทียบเท่าเงินสดต้นปี</t>
  </si>
  <si>
    <t>เงินสดและรายการเทียบเท่าเงินสดสิ้นปี</t>
  </si>
  <si>
    <t>ยอดคงเหลือ ณ ต้นปี พ.ศ. 2563</t>
  </si>
  <si>
    <t>ยอดคงเหลือ ณ สิ้นปี พ.ศ. 2563</t>
  </si>
  <si>
    <t>ยอดคงเหลือ ณ สิ้นปี พ.ศ. 2564</t>
  </si>
  <si>
    <t>(กำไร)ขาดทุนจากการจำหน่ายที่ดิน อาคาร และอุปกรณ์</t>
  </si>
  <si>
    <t>กำไรเบ็ดเสร็จรวมสำหรับปี</t>
  </si>
  <si>
    <t>เงินสดสุทธิได้มาจากกิจกรรมดำเนินงาน</t>
  </si>
  <si>
    <t>ขาดทุนจากการวัดมูลค่าสินทรัพย์ที่ถือไว้เพื่อขาย</t>
  </si>
  <si>
    <t>หมายเหตุประกอบงบการเงินรวมและงบการเงินเฉพาะกิจการเป็นส่วนหนึ่งของงบการเงินนี้</t>
  </si>
  <si>
    <t>ขาดทุนจากการชำระบัญชีของส่วนได้เสียในการร่วมค้า</t>
  </si>
  <si>
    <t>เงินสดจ่ายให้กู้ระยะยาวแก่กิจการที่เกี่ยวข้องกัน</t>
  </si>
  <si>
    <t>เงินสดรับจากการชำระบัญชีของส่วนได้เสียในการร่วมค้า</t>
  </si>
  <si>
    <t>โอนจากต้นทุนการพัฒนาอสังหาริมทรัพย์ไป</t>
  </si>
  <si>
    <t>การวัดมูลค่าสินทรัพย์</t>
  </si>
  <si>
    <t>ทางการเงินด้วย</t>
  </si>
  <si>
    <t>มูลค่ายุติธรรมผ่าน</t>
  </si>
  <si>
    <t>ส่วนแบ่งกำไร(ขาดทุน)เบ็ดเสร็จอื่นของ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</si>
</sst>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3" formatCode="_(* #,##0.00_);_(* \(#,##0.00\);_(* &quot;-&quot;??_);_(@_)"/>
    <numFmt numFmtId="164" formatCode="_-* #,##0.00_-;\-* #,##0.00_-;_-* &quot;-&quot;??_-;_-@_-"/>
    <numFmt numFmtId="165" formatCode="#,##0;\(#,##0\);&quot;-&quot;;@"/>
    <numFmt numFmtId="166" formatCode="#,##0;\(#,##0\)"/>
    <numFmt numFmtId="167" formatCode="_(* #,##0_);_(* \(#,##0\);_(* &quot;-&quot;_)\ \ \ \ \ ;_(@_)"/>
    <numFmt numFmtId="168" formatCode="#,##0;\(#,##0\);\-"/>
    <numFmt numFmtId="169" formatCode="0.000"/>
    <numFmt numFmtId="170" formatCode="#,##0.0000;\(#,##0.0000\);\-"/>
    <numFmt numFmtId="171" formatCode="_(* #,##0_);_(* \(#,##0\);_(* &quot;-&quot;??_);_(@_)"/>
    <numFmt numFmtId="172" formatCode="0.0%"/>
    <numFmt numFmtId="173" formatCode="dd\-mmm\-yy_)"/>
    <numFmt numFmtId="174" formatCode="0.00_)"/>
    <numFmt numFmtId="175" formatCode="#,##0.00\ &quot;F&quot;;\-#,##0.00\ &quot;F&quot;"/>
    <numFmt numFmtId="176" formatCode="_-* #,##0.00\ &quot;€&quot;_-;\-* #,##0.00\ &quot;€&quot;_-;_-* &quot;-&quot;??\ &quot;€&quot;_-;_-@_-"/>
    <numFmt numFmtId="177" formatCode="_-* #,##0.00\ _€_-;\-* #,##0.00\ _€_-;_-* &quot;-&quot;??\ _€_-;_-@_-"/>
  </numFmts>
  <fonts count="60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5"/>
      <name val="AngsanaUPC"/>
      <family val="1"/>
    </font>
    <font>
      <sz val="11"/>
      <name val="Browallia New"/>
      <family val="2"/>
    </font>
    <font>
      <b/>
      <sz val="11"/>
      <name val="Browallia New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4"/>
      <name val="AngsanaUPC"/>
      <family val="1"/>
      <charset val="222"/>
    </font>
    <font>
      <sz val="14"/>
      <name val="Cordia New"/>
      <family val="2"/>
    </font>
    <font>
      <sz val="14"/>
      <name val="AngsanaUPC"/>
      <family val="1"/>
    </font>
    <font>
      <sz val="8"/>
      <name val="Arial"/>
      <family val="2"/>
      <charset val="222"/>
    </font>
    <font>
      <sz val="7"/>
      <name val="Small Fonts"/>
      <family val="2"/>
    </font>
    <font>
      <b/>
      <i/>
      <sz val="16"/>
      <name val="Helv"/>
      <charset val="22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b/>
      <sz val="22"/>
      <color indexed="8"/>
      <name val="Times New Roman"/>
      <family val="1"/>
    </font>
    <font>
      <sz val="12"/>
      <name val="EucrosiaUPC"/>
      <family val="1"/>
      <charset val="222"/>
    </font>
    <font>
      <sz val="11"/>
      <color theme="1"/>
      <name val="Calibri"/>
      <family val="2"/>
      <charset val="222"/>
      <scheme val="minor"/>
    </font>
    <font>
      <b/>
      <sz val="13"/>
      <name val="Browallia New"/>
      <family val="2"/>
    </font>
    <font>
      <sz val="13"/>
      <name val="Browallia New"/>
      <family val="2"/>
    </font>
    <font>
      <i/>
      <sz val="13"/>
      <name val="Browallia New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u/>
      <sz val="10"/>
      <color rgb="FF7A1818"/>
      <name val="Georgia"/>
      <family val="1"/>
    </font>
    <font>
      <u/>
      <sz val="10"/>
      <color rgb="FF0563C1"/>
      <name val="Georgia"/>
      <family val="1"/>
    </font>
    <font>
      <u/>
      <sz val="10"/>
      <color theme="10"/>
      <name val="Arial"/>
      <family val="2"/>
    </font>
    <font>
      <u/>
      <sz val="10"/>
      <color rgb="FF0000FF"/>
      <name val="Arial"/>
      <family val="2"/>
    </font>
    <font>
      <u/>
      <sz val="8"/>
      <color theme="10"/>
      <name val="Arial"/>
      <family val="2"/>
      <charset val="222"/>
    </font>
    <font>
      <sz val="8"/>
      <color theme="1"/>
      <name val="Arial"/>
      <family val="2"/>
      <charset val="222"/>
    </font>
    <font>
      <sz val="10"/>
      <color rgb="FF000000"/>
      <name val="Times New Roman"/>
      <family val="1"/>
    </font>
    <font>
      <sz val="11"/>
      <color indexed="8"/>
      <name val="Tahoma"/>
      <family val="2"/>
      <charset val="222"/>
    </font>
    <font>
      <u/>
      <sz val="10"/>
      <color rgb="FF0000FF"/>
      <name val="Georgia"/>
      <family val="1"/>
    </font>
    <font>
      <sz val="10"/>
      <color theme="1"/>
      <name val="Arial Unicode MS"/>
      <family val="2"/>
    </font>
    <font>
      <sz val="8"/>
      <color indexed="8"/>
      <name val="Arial"/>
      <family val="2"/>
      <charset val="222"/>
    </font>
    <font>
      <sz val="11"/>
      <color theme="1"/>
      <name val="Calibri"/>
      <family val="2"/>
      <charset val="1"/>
      <scheme val="minor"/>
    </font>
    <font>
      <sz val="12"/>
      <name val="Browallia New"/>
      <family val="2"/>
    </font>
    <font>
      <b/>
      <sz val="12"/>
      <name val="Browallia New"/>
      <family val="2"/>
    </font>
    <font>
      <b/>
      <sz val="12"/>
      <color indexed="8"/>
      <name val="Browallia New"/>
      <family val="2"/>
    </font>
    <font>
      <b/>
      <sz val="11"/>
      <color indexed="8"/>
      <name val="Browallia New"/>
      <family val="2"/>
    </font>
    <font>
      <b/>
      <sz val="13"/>
      <color theme="1"/>
      <name val="Browallia New"/>
      <family val="2"/>
    </font>
    <font>
      <sz val="13"/>
      <color theme="1"/>
      <name val="Browallia New"/>
      <family val="2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AFAFA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0"/>
      </bottom>
      <diagonal/>
    </border>
    <border>
      <left/>
      <right/>
      <top style="thin">
        <color indexed="0"/>
      </top>
      <bottom/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0"/>
      </top>
      <bottom style="thin">
        <color indexed="64"/>
      </bottom>
      <diagonal/>
    </border>
  </borders>
  <cellStyleXfs count="348">
    <xf numFmtId="0" fontId="0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10" fillId="27" borderId="0" applyNumberFormat="0" applyBorder="0" applyAlignment="0" applyProtection="0"/>
    <xf numFmtId="0" fontId="11" fillId="28" borderId="6" applyNumberFormat="0" applyAlignment="0" applyProtection="0"/>
    <xf numFmtId="0" fontId="12" fillId="29" borderId="7" applyNumberFormat="0" applyAlignment="0" applyProtection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4" fillId="30" borderId="0" applyNumberFormat="0" applyBorder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31" borderId="6" applyNumberFormat="0" applyAlignment="0" applyProtection="0"/>
    <xf numFmtId="0" fontId="19" fillId="0" borderId="11" applyNumberFormat="0" applyFill="0" applyAlignment="0" applyProtection="0"/>
    <xf numFmtId="0" fontId="20" fillId="32" borderId="0" applyNumberFormat="0" applyBorder="0" applyAlignment="0" applyProtection="0"/>
    <xf numFmtId="0" fontId="4" fillId="0" borderId="0"/>
    <xf numFmtId="0" fontId="4" fillId="0" borderId="0"/>
    <xf numFmtId="0" fontId="8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33" borderId="12" applyNumberFormat="0" applyFont="0" applyAlignment="0" applyProtection="0"/>
    <xf numFmtId="0" fontId="21" fillId="28" borderId="13" applyNumberFormat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5" fillId="0" borderId="0" applyFont="0" applyFill="0" applyBorder="0" applyAlignment="0" applyProtection="0"/>
    <xf numFmtId="40" fontId="35" fillId="0" borderId="0" applyFont="0" applyFill="0" applyBorder="0" applyAlignment="0" applyProtection="0"/>
    <xf numFmtId="164" fontId="26" fillId="0" borderId="0" applyFont="0" applyFill="0" applyBorder="0" applyAlignment="0" applyProtection="0"/>
    <xf numFmtId="175" fontId="25" fillId="0" borderId="0"/>
    <xf numFmtId="173" fontId="25" fillId="0" borderId="0"/>
    <xf numFmtId="172" fontId="25" fillId="0" borderId="0"/>
    <xf numFmtId="38" fontId="28" fillId="35" borderId="0" applyNumberFormat="0" applyBorder="0" applyAlignment="0" applyProtection="0"/>
    <xf numFmtId="10" fontId="28" fillId="36" borderId="16" applyNumberFormat="0" applyBorder="0" applyAlignment="0" applyProtection="0"/>
    <xf numFmtId="37" fontId="29" fillId="0" borderId="0"/>
    <xf numFmtId="174" fontId="30" fillId="0" borderId="0"/>
    <xf numFmtId="0" fontId="25" fillId="0" borderId="0"/>
    <xf numFmtId="0" fontId="26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8" fillId="0" borderId="0"/>
    <xf numFmtId="0" fontId="25" fillId="0" borderId="0"/>
    <xf numFmtId="0" fontId="27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25" fillId="0" borderId="0"/>
    <xf numFmtId="0" fontId="36" fillId="0" borderId="0"/>
    <xf numFmtId="0" fontId="8" fillId="0" borderId="0"/>
    <xf numFmtId="0" fontId="26" fillId="0" borderId="0"/>
    <xf numFmtId="0" fontId="27" fillId="0" borderId="0"/>
    <xf numFmtId="0" fontId="26" fillId="0" borderId="0"/>
    <xf numFmtId="40" fontId="31" fillId="2" borderId="0">
      <alignment horizontal="right"/>
    </xf>
    <xf numFmtId="0" fontId="32" fillId="2" borderId="0">
      <alignment horizontal="right"/>
    </xf>
    <xf numFmtId="0" fontId="33" fillId="2" borderId="17"/>
    <xf numFmtId="0" fontId="33" fillId="0" borderId="0" applyBorder="0">
      <alignment horizontal="centerContinuous"/>
    </xf>
    <xf numFmtId="0" fontId="34" fillId="0" borderId="0" applyBorder="0">
      <alignment horizontal="centerContinuous"/>
    </xf>
    <xf numFmtId="10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1" fontId="4" fillId="0" borderId="18" applyNumberFormat="0" applyFill="0" applyAlignment="0" applyProtection="0">
      <alignment horizontal="center" vertical="center"/>
    </xf>
    <xf numFmtId="0" fontId="26" fillId="0" borderId="0"/>
    <xf numFmtId="0" fontId="8" fillId="0" borderId="0"/>
    <xf numFmtId="0" fontId="8" fillId="0" borderId="0"/>
    <xf numFmtId="164" fontId="8" fillId="0" borderId="0" applyFont="0" applyFill="0" applyBorder="0" applyAlignment="0" applyProtection="0"/>
    <xf numFmtId="0" fontId="8" fillId="0" borderId="0"/>
    <xf numFmtId="0" fontId="40" fillId="0" borderId="0">
      <protection locked="0"/>
    </xf>
    <xf numFmtId="9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7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3" fillId="0" borderId="0" applyNumberFormat="0" applyFill="0" applyBorder="0" applyAlignment="0">
      <protection locked="0"/>
    </xf>
    <xf numFmtId="0" fontId="40" fillId="0" borderId="0"/>
    <xf numFmtId="0" fontId="41" fillId="0" borderId="0"/>
    <xf numFmtId="0" fontId="43" fillId="0" borderId="0" applyNumberFormat="0" applyFill="0" applyBorder="0" applyAlignment="0" applyProtection="0"/>
    <xf numFmtId="0" fontId="40" fillId="0" borderId="0"/>
    <xf numFmtId="0" fontId="42" fillId="0" borderId="0" applyNumberFormat="0" applyFill="0" applyBorder="0" applyAlignment="0" applyProtection="0"/>
    <xf numFmtId="0" fontId="41" fillId="0" borderId="0"/>
    <xf numFmtId="9" fontId="40" fillId="0" borderId="0" applyFont="0" applyFill="0" applyBorder="0" applyAlignment="0" applyProtection="0"/>
    <xf numFmtId="164" fontId="40" fillId="0" borderId="0" applyFont="0" applyFill="0" applyBorder="0" applyAlignment="0" applyProtection="0"/>
    <xf numFmtId="0" fontId="3" fillId="0" borderId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0" fillId="0" borderId="0"/>
    <xf numFmtId="164" fontId="40" fillId="0" borderId="0" applyFont="0" applyFill="0" applyBorder="0" applyAlignment="0" applyProtection="0"/>
    <xf numFmtId="0" fontId="40" fillId="0" borderId="0"/>
    <xf numFmtId="0" fontId="40" fillId="0" borderId="0">
      <protection locked="0"/>
    </xf>
    <xf numFmtId="0" fontId="45" fillId="0" borderId="0" applyNumberFormat="0" applyFill="0" applyBorder="0" applyAlignment="0">
      <protection locked="0"/>
    </xf>
    <xf numFmtId="0" fontId="44" fillId="0" borderId="0" applyNumberForma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164" fontId="40" fillId="0" borderId="0" applyFont="0" applyFill="0" applyBorder="0" applyAlignment="0" applyProtection="0"/>
    <xf numFmtId="0" fontId="40" fillId="0" borderId="0"/>
    <xf numFmtId="164" fontId="3" fillId="0" borderId="0" applyFont="0" applyFill="0" applyBorder="0" applyAlignment="0" applyProtection="0"/>
    <xf numFmtId="0" fontId="4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6" fillId="0" borderId="0"/>
    <xf numFmtId="164" fontId="3" fillId="0" borderId="0" applyFont="0" applyFill="0" applyBorder="0" applyAlignment="0" applyProtection="0"/>
    <xf numFmtId="0" fontId="4" fillId="0" borderId="0"/>
    <xf numFmtId="9" fontId="47" fillId="0" borderId="0" applyFont="0" applyFill="0" applyBorder="0" applyAlignment="0" applyProtection="0"/>
    <xf numFmtId="0" fontId="4" fillId="0" borderId="0"/>
    <xf numFmtId="164" fontId="36" fillId="0" borderId="0" applyFont="0" applyFill="0" applyBorder="0" applyAlignment="0" applyProtection="0"/>
    <xf numFmtId="0" fontId="47" fillId="0" borderId="0"/>
    <xf numFmtId="164" fontId="47" fillId="0" borderId="0" applyFont="0" applyFill="0" applyBorder="0" applyAlignment="0" applyProtection="0"/>
    <xf numFmtId="164" fontId="25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2" fillId="0" borderId="0"/>
    <xf numFmtId="0" fontId="47" fillId="0" borderId="0"/>
    <xf numFmtId="164" fontId="3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6" fillId="0" borderId="0" applyFont="0" applyFill="0" applyBorder="0" applyAlignment="0" applyProtection="0"/>
    <xf numFmtId="0" fontId="36" fillId="0" borderId="0"/>
    <xf numFmtId="0" fontId="47" fillId="0" borderId="0"/>
    <xf numFmtId="9" fontId="4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6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48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6" fillId="0" borderId="0"/>
    <xf numFmtId="164" fontId="36" fillId="0" borderId="0" applyFont="0" applyFill="0" applyBorder="0" applyAlignment="0" applyProtection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6" fillId="0" borderId="0"/>
    <xf numFmtId="0" fontId="26" fillId="0" borderId="0"/>
    <xf numFmtId="164" fontId="2" fillId="0" borderId="0" applyFont="0" applyFill="0" applyBorder="0" applyAlignment="0" applyProtection="0"/>
    <xf numFmtId="0" fontId="36" fillId="0" borderId="0"/>
    <xf numFmtId="0" fontId="2" fillId="0" borderId="0"/>
    <xf numFmtId="9" fontId="36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" fillId="0" borderId="0"/>
    <xf numFmtId="164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8" fillId="0" borderId="0"/>
    <xf numFmtId="164" fontId="2" fillId="0" borderId="0" applyFont="0" applyFill="0" applyBorder="0" applyAlignment="0" applyProtection="0"/>
    <xf numFmtId="177" fontId="4" fillId="0" borderId="0" applyFont="0" applyFill="0" applyBorder="0" applyAlignment="0" applyProtection="0"/>
    <xf numFmtId="0" fontId="36" fillId="0" borderId="0"/>
    <xf numFmtId="164" fontId="3" fillId="0" borderId="0" applyFont="0" applyFill="0" applyBorder="0" applyAlignment="0" applyProtection="0"/>
    <xf numFmtId="164" fontId="36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47" fillId="0" borderId="0" applyFont="0" applyFill="0" applyBorder="0" applyAlignment="0" applyProtection="0"/>
    <xf numFmtId="0" fontId="45" fillId="0" borderId="0" applyNumberFormat="0" applyFill="0" applyBorder="0" applyAlignment="0">
      <protection locked="0"/>
    </xf>
    <xf numFmtId="164" fontId="2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0" fillId="0" borderId="0"/>
    <xf numFmtId="164" fontId="2" fillId="0" borderId="0" applyFont="0" applyFill="0" applyBorder="0" applyAlignment="0" applyProtection="0"/>
    <xf numFmtId="0" fontId="2" fillId="0" borderId="0"/>
    <xf numFmtId="164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164" fontId="49" fillId="0" borderId="0" applyFont="0" applyFill="0" applyBorder="0" applyAlignment="0" applyProtection="0"/>
    <xf numFmtId="164" fontId="47" fillId="0" borderId="0" applyFont="0" applyFill="0" applyBorder="0" applyAlignment="0" applyProtection="0"/>
    <xf numFmtId="0" fontId="36" fillId="0" borderId="0"/>
    <xf numFmtId="164" fontId="2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50" fillId="0" borderId="19" applyNumberFormat="0" applyFill="0" applyAlignment="0">
      <protection locked="0"/>
    </xf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36" fillId="0" borderId="0" applyFont="0" applyFill="0" applyBorder="0" applyAlignment="0" applyProtection="0"/>
    <xf numFmtId="0" fontId="51" fillId="0" borderId="0"/>
    <xf numFmtId="164" fontId="52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47" fillId="0" borderId="0" applyFont="0" applyFill="0" applyBorder="0" applyAlignment="0" applyProtection="0"/>
    <xf numFmtId="0" fontId="36" fillId="0" borderId="0"/>
    <xf numFmtId="164" fontId="36" fillId="0" borderId="0" applyFont="0" applyFill="0" applyBorder="0" applyAlignment="0" applyProtection="0"/>
    <xf numFmtId="0" fontId="53" fillId="0" borderId="0"/>
    <xf numFmtId="164" fontId="53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0" fontId="40" fillId="0" borderId="0">
      <protection locked="0"/>
    </xf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11" borderId="0" applyNumberFormat="0" applyBorder="0" applyAlignment="0" applyProtection="0"/>
    <xf numFmtId="0" fontId="2" fillId="6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13" borderId="0" applyNumberFormat="0" applyBorder="0" applyAlignment="0" applyProtection="0"/>
    <xf numFmtId="0" fontId="2" fillId="8" borderId="0" applyNumberFormat="0" applyBorder="0" applyAlignment="0" applyProtection="0"/>
    <xf numFmtId="0" fontId="2" fillId="14" borderId="0" applyNumberFormat="0" applyBorder="0" applyAlignment="0" applyProtection="0"/>
    <xf numFmtId="0" fontId="4" fillId="0" borderId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164" fontId="4" fillId="0" borderId="0" applyFont="0" applyFill="0" applyBorder="0" applyAlignment="0" applyProtection="0"/>
    <xf numFmtId="164" fontId="47" fillId="0" borderId="0" applyFont="0" applyFill="0" applyBorder="0" applyAlignment="0" applyProtection="0"/>
    <xf numFmtId="0" fontId="20" fillId="32" borderId="0" applyNumberFormat="0" applyBorder="0" applyAlignment="0" applyProtection="0"/>
    <xf numFmtId="0" fontId="2" fillId="33" borderId="12" applyNumberFormat="0" applyFont="0" applyAlignment="0" applyProtection="0"/>
    <xf numFmtId="0" fontId="40" fillId="0" borderId="0">
      <protection locked="0"/>
    </xf>
    <xf numFmtId="0" fontId="40" fillId="0" borderId="0">
      <protection locked="0"/>
    </xf>
    <xf numFmtId="177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9" fontId="40" fillId="0" borderId="0" applyFont="0" applyFill="0" applyBorder="0" applyAlignment="0" applyProtection="0"/>
    <xf numFmtId="164" fontId="40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40" fillId="0" borderId="0" applyFont="0" applyFill="0" applyBorder="0" applyAlignment="0" applyProtection="0"/>
    <xf numFmtId="164" fontId="40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2" fillId="0" borderId="0"/>
    <xf numFmtId="164" fontId="3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6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6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164" fontId="3" fillId="0" borderId="0" applyFont="0" applyFill="0" applyBorder="0" applyAlignment="0" applyProtection="0"/>
    <xf numFmtId="0" fontId="2" fillId="0" borderId="0"/>
    <xf numFmtId="164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6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47" fillId="0" borderId="0" applyFont="0" applyFill="0" applyBorder="0" applyAlignment="0" applyProtection="0"/>
    <xf numFmtId="164" fontId="49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52" fillId="0" borderId="0" applyFont="0" applyFill="0" applyBorder="0" applyAlignment="0" applyProtection="0"/>
    <xf numFmtId="164" fontId="5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53" fillId="0" borderId="0" applyFont="0" applyFill="0" applyBorder="0" applyAlignment="0" applyProtection="0"/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40" fillId="0" borderId="0">
      <protection locked="0"/>
    </xf>
    <xf numFmtId="0" fontId="26" fillId="0" borderId="0"/>
    <xf numFmtId="43" fontId="4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229">
    <xf numFmtId="0" fontId="0" fillId="0" borderId="0" xfId="0"/>
    <xf numFmtId="0" fontId="37" fillId="0" borderId="0" xfId="41" applyFont="1" applyAlignment="1">
      <alignment vertical="center"/>
    </xf>
    <xf numFmtId="0" fontId="38" fillId="0" borderId="0" xfId="41" applyFont="1" applyAlignment="1">
      <alignment vertical="center"/>
    </xf>
    <xf numFmtId="165" fontId="38" fillId="0" borderId="0" xfId="41" applyNumberFormat="1" applyFont="1" applyFill="1" applyAlignment="1">
      <alignment horizontal="right" vertical="center"/>
    </xf>
    <xf numFmtId="165" fontId="38" fillId="0" borderId="0" xfId="41" applyNumberFormat="1" applyFont="1" applyAlignment="1">
      <alignment horizontal="right" vertical="center"/>
    </xf>
    <xf numFmtId="0" fontId="37" fillId="0" borderId="1" xfId="41" applyFont="1" applyBorder="1" applyAlignment="1">
      <alignment vertical="center"/>
    </xf>
    <xf numFmtId="0" fontId="38" fillId="0" borderId="1" xfId="41" applyFont="1" applyBorder="1" applyAlignment="1">
      <alignment vertical="center"/>
    </xf>
    <xf numFmtId="165" fontId="38" fillId="0" borderId="1" xfId="41" applyNumberFormat="1" applyFont="1" applyFill="1" applyBorder="1" applyAlignment="1">
      <alignment horizontal="right" vertical="center"/>
    </xf>
    <xf numFmtId="165" fontId="38" fillId="0" borderId="1" xfId="41" applyNumberFormat="1" applyFont="1" applyBorder="1" applyAlignment="1">
      <alignment horizontal="right" vertical="center"/>
    </xf>
    <xf numFmtId="165" fontId="37" fillId="0" borderId="0" xfId="41" applyNumberFormat="1" applyFont="1" applyFill="1" applyAlignment="1">
      <alignment horizontal="right" vertical="center"/>
    </xf>
    <xf numFmtId="165" fontId="37" fillId="0" borderId="0" xfId="41" applyNumberFormat="1" applyFont="1" applyAlignment="1">
      <alignment horizontal="right" vertical="center"/>
    </xf>
    <xf numFmtId="0" fontId="37" fillId="0" borderId="0" xfId="41" applyFont="1" applyAlignment="1">
      <alignment vertical="center" wrapText="1"/>
    </xf>
    <xf numFmtId="0" fontId="38" fillId="0" borderId="0" xfId="41" applyFont="1" applyAlignment="1">
      <alignment horizontal="center" vertical="center" wrapText="1"/>
    </xf>
    <xf numFmtId="165" fontId="37" fillId="0" borderId="1" xfId="41" applyNumberFormat="1" applyFont="1" applyFill="1" applyBorder="1" applyAlignment="1">
      <alignment horizontal="right" vertical="center"/>
    </xf>
    <xf numFmtId="38" fontId="37" fillId="0" borderId="0" xfId="41" applyNumberFormat="1" applyFont="1" applyAlignment="1">
      <alignment vertical="center"/>
    </xf>
    <xf numFmtId="38" fontId="38" fillId="0" borderId="0" xfId="41" applyNumberFormat="1" applyFont="1" applyAlignment="1">
      <alignment vertical="center"/>
    </xf>
    <xf numFmtId="38" fontId="38" fillId="0" borderId="0" xfId="41" applyNumberFormat="1" applyFont="1" applyAlignment="1">
      <alignment horizontal="center" vertical="center"/>
    </xf>
    <xf numFmtId="165" fontId="38" fillId="34" borderId="0" xfId="41" applyNumberFormat="1" applyFont="1" applyFill="1" applyAlignment="1">
      <alignment horizontal="right" vertical="center"/>
    </xf>
    <xf numFmtId="165" fontId="38" fillId="34" borderId="0" xfId="41" applyNumberFormat="1" applyFont="1" applyFill="1" applyAlignment="1">
      <alignment vertical="center"/>
    </xf>
    <xf numFmtId="165" fontId="38" fillId="34" borderId="1" xfId="41" applyNumberFormat="1" applyFont="1" applyFill="1" applyBorder="1" applyAlignment="1">
      <alignment horizontal="right" vertical="center"/>
    </xf>
    <xf numFmtId="165" fontId="38" fillId="0" borderId="0" xfId="41" applyNumberFormat="1" applyFont="1" applyAlignment="1">
      <alignment vertical="center"/>
    </xf>
    <xf numFmtId="165" fontId="38" fillId="0" borderId="0" xfId="41" applyNumberFormat="1" applyFont="1" applyFill="1" applyAlignment="1">
      <alignment vertical="center"/>
    </xf>
    <xf numFmtId="0" fontId="38" fillId="0" borderId="0" xfId="41" applyFont="1"/>
    <xf numFmtId="165" fontId="38" fillId="34" borderId="1" xfId="41" applyNumberFormat="1" applyFont="1" applyFill="1" applyBorder="1" applyAlignment="1">
      <alignment vertical="center"/>
    </xf>
    <xf numFmtId="165" fontId="38" fillId="0" borderId="1" xfId="41" applyNumberFormat="1" applyFont="1" applyFill="1" applyBorder="1" applyAlignment="1">
      <alignment vertical="center"/>
    </xf>
    <xf numFmtId="165" fontId="38" fillId="34" borderId="3" xfId="41" applyNumberFormat="1" applyFont="1" applyFill="1" applyBorder="1" applyAlignment="1">
      <alignment horizontal="right" vertical="center"/>
    </xf>
    <xf numFmtId="165" fontId="38" fillId="0" borderId="3" xfId="41" applyNumberFormat="1" applyFont="1" applyFill="1" applyBorder="1" applyAlignment="1">
      <alignment horizontal="right" vertical="center"/>
    </xf>
    <xf numFmtId="165" fontId="38" fillId="0" borderId="0" xfId="41" applyNumberFormat="1" applyFont="1" applyFill="1" applyBorder="1" applyAlignment="1">
      <alignment horizontal="right" vertical="center"/>
    </xf>
    <xf numFmtId="166" fontId="38" fillId="0" borderId="0" xfId="45" applyNumberFormat="1" applyFont="1"/>
    <xf numFmtId="38" fontId="38" fillId="0" borderId="1" xfId="41" applyNumberFormat="1" applyFont="1" applyBorder="1" applyAlignment="1">
      <alignment vertical="center"/>
    </xf>
    <xf numFmtId="38" fontId="38" fillId="0" borderId="1" xfId="41" applyNumberFormat="1" applyFont="1" applyBorder="1" applyAlignment="1">
      <alignment horizontal="center" vertical="center"/>
    </xf>
    <xf numFmtId="165" fontId="37" fillId="34" borderId="0" xfId="41" applyNumberFormat="1" applyFont="1" applyFill="1" applyAlignment="1">
      <alignment horizontal="right" vertical="center" wrapText="1"/>
    </xf>
    <xf numFmtId="165" fontId="37" fillId="0" borderId="0" xfId="41" applyNumberFormat="1" applyFont="1" applyAlignment="1">
      <alignment horizontal="right" vertical="center" wrapText="1"/>
    </xf>
    <xf numFmtId="165" fontId="37" fillId="0" borderId="0" xfId="41" applyNumberFormat="1" applyFont="1" applyFill="1" applyAlignment="1">
      <alignment horizontal="right" vertical="center" wrapText="1"/>
    </xf>
    <xf numFmtId="165" fontId="38" fillId="0" borderId="0" xfId="42" applyNumberFormat="1" applyFont="1" applyAlignment="1">
      <alignment horizontal="right" vertical="center"/>
    </xf>
    <xf numFmtId="38" fontId="38" fillId="0" borderId="0" xfId="42" applyNumberFormat="1" applyFont="1" applyAlignment="1">
      <alignment horizontal="center" vertical="center"/>
    </xf>
    <xf numFmtId="165" fontId="38" fillId="34" borderId="1" xfId="42" applyNumberFormat="1" applyFont="1" applyFill="1" applyBorder="1" applyAlignment="1">
      <alignment horizontal="right" vertical="center"/>
    </xf>
    <xf numFmtId="165" fontId="38" fillId="0" borderId="1" xfId="42" applyNumberFormat="1" applyFont="1" applyFill="1" applyBorder="1" applyAlignment="1">
      <alignment horizontal="right" vertical="center"/>
    </xf>
    <xf numFmtId="165" fontId="38" fillId="0" borderId="0" xfId="41" applyNumberFormat="1" applyFont="1" applyAlignment="1">
      <alignment horizontal="right" vertical="center" wrapText="1"/>
    </xf>
    <xf numFmtId="0" fontId="6" fillId="0" borderId="0" xfId="42" applyFont="1" applyAlignment="1">
      <alignment vertical="center"/>
    </xf>
    <xf numFmtId="165" fontId="6" fillId="0" borderId="0" xfId="42" applyNumberFormat="1" applyFont="1" applyAlignment="1">
      <alignment horizontal="right" vertical="center"/>
    </xf>
    <xf numFmtId="165" fontId="6" fillId="0" borderId="0" xfId="42" applyNumberFormat="1" applyFont="1" applyAlignment="1">
      <alignment vertical="center"/>
    </xf>
    <xf numFmtId="165" fontId="6" fillId="0" borderId="0" xfId="42" applyNumberFormat="1" applyFont="1" applyAlignment="1">
      <alignment horizontal="left" vertical="center"/>
    </xf>
    <xf numFmtId="165" fontId="7" fillId="0" borderId="0" xfId="42" applyNumberFormat="1" applyFont="1" applyAlignment="1">
      <alignment horizontal="right" vertical="center"/>
    </xf>
    <xf numFmtId="165" fontId="7" fillId="0" borderId="0" xfId="42" applyNumberFormat="1" applyFont="1" applyAlignment="1">
      <alignment vertical="center"/>
    </xf>
    <xf numFmtId="165" fontId="7" fillId="0" borderId="0" xfId="42" applyNumberFormat="1" applyFont="1" applyAlignment="1">
      <alignment horizontal="left" vertical="center" wrapText="1"/>
    </xf>
    <xf numFmtId="165" fontId="6" fillId="0" borderId="0" xfId="42" applyNumberFormat="1" applyFont="1" applyAlignment="1">
      <alignment horizontal="right" vertical="center" wrapText="1"/>
    </xf>
    <xf numFmtId="165" fontId="7" fillId="0" borderId="1" xfId="42" applyNumberFormat="1" applyFont="1" applyBorder="1" applyAlignment="1">
      <alignment horizontal="right" vertical="center"/>
    </xf>
    <xf numFmtId="165" fontId="6" fillId="0" borderId="0" xfId="42" applyNumberFormat="1" applyFont="1" applyAlignment="1">
      <alignment horizontal="center" vertical="center" wrapText="1"/>
    </xf>
    <xf numFmtId="165" fontId="6" fillId="34" borderId="0" xfId="42" applyNumberFormat="1" applyFont="1" applyFill="1" applyAlignment="1">
      <alignment horizontal="right" vertical="center" wrapText="1"/>
    </xf>
    <xf numFmtId="165" fontId="6" fillId="34" borderId="1" xfId="42" applyNumberFormat="1" applyFont="1" applyFill="1" applyBorder="1" applyAlignment="1">
      <alignment horizontal="right" vertical="center" wrapText="1"/>
    </xf>
    <xf numFmtId="165" fontId="6" fillId="34" borderId="0" xfId="42" applyNumberFormat="1" applyFont="1" applyFill="1" applyAlignment="1">
      <alignment horizontal="right" vertical="center"/>
    </xf>
    <xf numFmtId="165" fontId="6" fillId="34" borderId="3" xfId="42" applyNumberFormat="1" applyFont="1" applyFill="1" applyBorder="1" applyAlignment="1">
      <alignment horizontal="right" vertical="center" wrapText="1"/>
    </xf>
    <xf numFmtId="165" fontId="6" fillId="0" borderId="0" xfId="42" applyNumberFormat="1" applyFont="1" applyAlignment="1">
      <alignment vertical="center" wrapText="1"/>
    </xf>
    <xf numFmtId="167" fontId="38" fillId="0" borderId="0" xfId="41" applyNumberFormat="1" applyFont="1" applyAlignment="1">
      <alignment horizontal="center" vertical="center"/>
    </xf>
    <xf numFmtId="165" fontId="37" fillId="0" borderId="1" xfId="41" applyNumberFormat="1" applyFont="1" applyBorder="1" applyAlignment="1">
      <alignment horizontal="right" vertical="center"/>
    </xf>
    <xf numFmtId="165" fontId="38" fillId="0" borderId="0" xfId="41" applyNumberFormat="1" applyFont="1" applyAlignment="1">
      <alignment horizontal="center" vertical="center"/>
    </xf>
    <xf numFmtId="166" fontId="38" fillId="0" borderId="0" xfId="41" applyNumberFormat="1" applyFont="1"/>
    <xf numFmtId="165" fontId="38" fillId="34" borderId="2" xfId="41" applyNumberFormat="1" applyFont="1" applyFill="1" applyBorder="1" applyAlignment="1">
      <alignment horizontal="right" vertical="center"/>
    </xf>
    <xf numFmtId="166" fontId="38" fillId="0" borderId="0" xfId="41" applyNumberFormat="1" applyFont="1" applyAlignment="1">
      <alignment vertical="center"/>
    </xf>
    <xf numFmtId="165" fontId="38" fillId="34" borderId="0" xfId="41" applyNumberFormat="1" applyFont="1" applyFill="1" applyAlignment="1">
      <alignment horizontal="center" vertical="center"/>
    </xf>
    <xf numFmtId="168" fontId="38" fillId="0" borderId="0" xfId="41" applyNumberFormat="1" applyFont="1" applyAlignment="1">
      <alignment vertical="center"/>
    </xf>
    <xf numFmtId="168" fontId="38" fillId="34" borderId="0" xfId="41" applyNumberFormat="1" applyFont="1" applyFill="1" applyAlignment="1">
      <alignment horizontal="center" vertical="center"/>
    </xf>
    <xf numFmtId="168" fontId="38" fillId="34" borderId="15" xfId="41" applyNumberFormat="1" applyFont="1" applyFill="1" applyBorder="1" applyAlignment="1">
      <alignment horizontal="right" vertical="center"/>
    </xf>
    <xf numFmtId="168" fontId="38" fillId="34" borderId="0" xfId="41" applyNumberFormat="1" applyFont="1" applyFill="1" applyAlignment="1">
      <alignment horizontal="right" vertical="center"/>
    </xf>
    <xf numFmtId="166" fontId="37" fillId="0" borderId="0" xfId="41" applyNumberFormat="1" applyFont="1" applyAlignment="1">
      <alignment vertical="center"/>
    </xf>
    <xf numFmtId="165" fontId="37" fillId="0" borderId="4" xfId="41" applyNumberFormat="1" applyFont="1" applyBorder="1" applyAlignment="1">
      <alignment horizontal="right" vertical="center"/>
    </xf>
    <xf numFmtId="167" fontId="37" fillId="0" borderId="0" xfId="41" applyNumberFormat="1" applyFont="1" applyAlignment="1">
      <alignment horizontal="center" vertical="center"/>
    </xf>
    <xf numFmtId="165" fontId="37" fillId="34" borderId="0" xfId="41" applyNumberFormat="1" applyFont="1" applyFill="1" applyAlignment="1">
      <alignment horizontal="right" vertical="center"/>
    </xf>
    <xf numFmtId="0" fontId="38" fillId="0" borderId="0" xfId="41" applyFont="1" applyAlignment="1">
      <alignment horizontal="left" vertical="center"/>
    </xf>
    <xf numFmtId="170" fontId="38" fillId="34" borderId="3" xfId="41" applyNumberFormat="1" applyFont="1" applyFill="1" applyBorder="1" applyAlignment="1">
      <alignment horizontal="right" vertical="center"/>
    </xf>
    <xf numFmtId="170" fontId="37" fillId="0" borderId="0" xfId="41" applyNumberFormat="1" applyFont="1" applyAlignment="1">
      <alignment horizontal="right" vertical="center"/>
    </xf>
    <xf numFmtId="170" fontId="37" fillId="0" borderId="0" xfId="41" applyNumberFormat="1" applyFont="1" applyAlignment="1">
      <alignment horizontal="center" vertical="center"/>
    </xf>
    <xf numFmtId="169" fontId="38" fillId="0" borderId="0" xfId="41" applyNumberFormat="1" applyFont="1" applyAlignment="1">
      <alignment horizontal="right" vertical="center"/>
    </xf>
    <xf numFmtId="165" fontId="54" fillId="0" borderId="0" xfId="42" applyNumberFormat="1" applyFont="1" applyAlignment="1">
      <alignment horizontal="right" vertical="center"/>
    </xf>
    <xf numFmtId="0" fontId="54" fillId="0" borderId="0" xfId="42" applyFont="1" applyAlignment="1">
      <alignment vertical="center"/>
    </xf>
    <xf numFmtId="165" fontId="54" fillId="0" borderId="1" xfId="42" applyNumberFormat="1" applyFont="1" applyBorder="1" applyAlignment="1">
      <alignment horizontal="right" vertical="center"/>
    </xf>
    <xf numFmtId="165" fontId="7" fillId="0" borderId="4" xfId="42" applyNumberFormat="1" applyFont="1" applyBorder="1" applyAlignment="1">
      <alignment vertical="center"/>
    </xf>
    <xf numFmtId="165" fontId="7" fillId="0" borderId="0" xfId="42" applyNumberFormat="1" applyFont="1" applyAlignment="1">
      <alignment horizontal="right" vertical="center" wrapText="1"/>
    </xf>
    <xf numFmtId="165" fontId="7" fillId="0" borderId="0" xfId="42" applyNumberFormat="1" applyFont="1" applyAlignment="1">
      <alignment horizontal="center" vertical="center"/>
    </xf>
    <xf numFmtId="165" fontId="6" fillId="0" borderId="0" xfId="28" applyNumberFormat="1" applyFont="1" applyFill="1" applyAlignment="1">
      <alignment horizontal="right" vertical="center" wrapText="1"/>
    </xf>
    <xf numFmtId="165" fontId="6" fillId="0" borderId="0" xfId="42" applyNumberFormat="1" applyFont="1" applyAlignment="1">
      <alignment horizontal="left" vertical="center" wrapText="1"/>
    </xf>
    <xf numFmtId="165" fontId="6" fillId="34" borderId="0" xfId="28" applyNumberFormat="1" applyFont="1" applyFill="1" applyAlignment="1">
      <alignment horizontal="right" vertical="center" wrapText="1"/>
    </xf>
    <xf numFmtId="165" fontId="6" fillId="34" borderId="2" xfId="42" applyNumberFormat="1" applyFont="1" applyFill="1" applyBorder="1" applyAlignment="1">
      <alignment horizontal="right" vertical="center" wrapText="1"/>
    </xf>
    <xf numFmtId="165" fontId="55" fillId="0" borderId="0" xfId="42" applyNumberFormat="1" applyFont="1" applyAlignment="1">
      <alignment vertical="center"/>
    </xf>
    <xf numFmtId="165" fontId="54" fillId="0" borderId="0" xfId="42" applyNumberFormat="1" applyFont="1" applyAlignment="1">
      <alignment horizontal="center" vertical="center" wrapText="1"/>
    </xf>
    <xf numFmtId="165" fontId="54" fillId="0" borderId="0" xfId="42" applyNumberFormat="1" applyFont="1" applyAlignment="1">
      <alignment horizontal="right" vertical="center" wrapText="1"/>
    </xf>
    <xf numFmtId="165" fontId="54" fillId="0" borderId="0" xfId="42" applyNumberFormat="1" applyFont="1" applyAlignment="1">
      <alignment vertical="center"/>
    </xf>
    <xf numFmtId="0" fontId="54" fillId="0" borderId="1" xfId="42" applyFont="1" applyBorder="1" applyAlignment="1">
      <alignment vertical="center"/>
    </xf>
    <xf numFmtId="165" fontId="55" fillId="0" borderId="0" xfId="42" applyNumberFormat="1" applyFont="1" applyAlignment="1">
      <alignment horizontal="right" vertical="center"/>
    </xf>
    <xf numFmtId="165" fontId="55" fillId="0" borderId="0" xfId="42" applyNumberFormat="1" applyFont="1" applyAlignment="1">
      <alignment horizontal="center" vertical="center"/>
    </xf>
    <xf numFmtId="165" fontId="55" fillId="0" borderId="1" xfId="42" applyNumberFormat="1" applyFont="1" applyBorder="1" applyAlignment="1">
      <alignment horizontal="right" vertical="center"/>
    </xf>
    <xf numFmtId="165" fontId="54" fillId="0" borderId="0" xfId="28" applyNumberFormat="1" applyFont="1" applyFill="1" applyAlignment="1">
      <alignment horizontal="right" vertical="center" wrapText="1"/>
    </xf>
    <xf numFmtId="165" fontId="54" fillId="34" borderId="0" xfId="42" applyNumberFormat="1" applyFont="1" applyFill="1" applyAlignment="1">
      <alignment horizontal="right" vertical="center" wrapText="1"/>
    </xf>
    <xf numFmtId="165" fontId="54" fillId="34" borderId="2" xfId="42" applyNumberFormat="1" applyFont="1" applyFill="1" applyBorder="1" applyAlignment="1">
      <alignment horizontal="right" vertical="center" wrapText="1"/>
    </xf>
    <xf numFmtId="165" fontId="54" fillId="34" borderId="0" xfId="28" applyNumberFormat="1" applyFont="1" applyFill="1" applyAlignment="1">
      <alignment horizontal="right" vertical="center" wrapText="1"/>
    </xf>
    <xf numFmtId="165" fontId="54" fillId="34" borderId="3" xfId="42" applyNumberFormat="1" applyFont="1" applyFill="1" applyBorder="1" applyAlignment="1">
      <alignment horizontal="right" vertical="center" wrapText="1"/>
    </xf>
    <xf numFmtId="0" fontId="38" fillId="0" borderId="0" xfId="42" applyFont="1" applyAlignment="1">
      <alignment vertical="center"/>
    </xf>
    <xf numFmtId="165" fontId="38" fillId="0" borderId="1" xfId="42" applyNumberFormat="1" applyFont="1" applyBorder="1" applyAlignment="1">
      <alignment horizontal="right" vertical="center"/>
    </xf>
    <xf numFmtId="0" fontId="37" fillId="0" borderId="0" xfId="42" applyFont="1" applyAlignment="1">
      <alignment vertical="center" wrapText="1"/>
    </xf>
    <xf numFmtId="0" fontId="38" fillId="0" borderId="0" xfId="42" applyFont="1" applyAlignment="1">
      <alignment vertical="center" wrapText="1"/>
    </xf>
    <xf numFmtId="165" fontId="37" fillId="0" borderId="0" xfId="42" applyNumberFormat="1" applyFont="1" applyAlignment="1">
      <alignment vertical="center" wrapText="1"/>
    </xf>
    <xf numFmtId="165" fontId="38" fillId="0" borderId="0" xfId="28" applyNumberFormat="1" applyFont="1" applyFill="1" applyAlignment="1">
      <alignment vertical="center" wrapText="1"/>
    </xf>
    <xf numFmtId="165" fontId="38" fillId="0" borderId="0" xfId="42" applyNumberFormat="1" applyFont="1" applyAlignment="1">
      <alignment vertical="center" wrapText="1"/>
    </xf>
    <xf numFmtId="165" fontId="38" fillId="0" borderId="0" xfId="28" applyNumberFormat="1" applyFont="1" applyFill="1" applyAlignment="1">
      <alignment horizontal="right" vertical="center" wrapText="1"/>
    </xf>
    <xf numFmtId="165" fontId="38" fillId="34" borderId="1" xfId="42" applyNumberFormat="1" applyFont="1" applyFill="1" applyBorder="1" applyAlignment="1">
      <alignment vertical="center" wrapText="1"/>
    </xf>
    <xf numFmtId="165" fontId="38" fillId="0" borderId="1" xfId="28" applyNumberFormat="1" applyFont="1" applyFill="1" applyBorder="1" applyAlignment="1">
      <alignment vertical="center" wrapText="1"/>
    </xf>
    <xf numFmtId="165" fontId="37" fillId="0" borderId="1" xfId="42" applyNumberFormat="1" applyFont="1" applyBorder="1" applyAlignment="1">
      <alignment vertical="center" wrapText="1"/>
    </xf>
    <xf numFmtId="165" fontId="38" fillId="0" borderId="0" xfId="28" applyNumberFormat="1" applyFont="1" applyFill="1" applyAlignment="1">
      <alignment horizontal="right" vertical="center"/>
    </xf>
    <xf numFmtId="171" fontId="38" fillId="0" borderId="0" xfId="28" applyNumberFormat="1" applyFont="1" applyFill="1" applyAlignment="1">
      <alignment horizontal="right" vertical="center"/>
    </xf>
    <xf numFmtId="171" fontId="38" fillId="0" borderId="0" xfId="28" applyNumberFormat="1" applyFont="1" applyFill="1" applyAlignment="1">
      <alignment horizontal="right" vertical="center" wrapText="1"/>
    </xf>
    <xf numFmtId="166" fontId="38" fillId="0" borderId="0" xfId="41" applyNumberFormat="1" applyFont="1" applyFill="1" applyAlignment="1">
      <alignment vertical="center"/>
    </xf>
    <xf numFmtId="0" fontId="37" fillId="0" borderId="0" xfId="42" applyFont="1" applyFill="1" applyAlignment="1">
      <alignment vertical="center" wrapText="1"/>
    </xf>
    <xf numFmtId="0" fontId="38" fillId="0" borderId="0" xfId="41" applyFont="1" applyFill="1" applyAlignment="1">
      <alignment vertical="center"/>
    </xf>
    <xf numFmtId="0" fontId="38" fillId="0" borderId="1" xfId="41" applyFont="1" applyFill="1" applyBorder="1" applyAlignment="1">
      <alignment vertical="center"/>
    </xf>
    <xf numFmtId="0" fontId="37" fillId="0" borderId="2" xfId="41" applyFont="1" applyFill="1" applyBorder="1" applyAlignment="1">
      <alignment horizontal="center" vertical="center"/>
    </xf>
    <xf numFmtId="38" fontId="38" fillId="0" borderId="0" xfId="41" applyNumberFormat="1" applyFont="1" applyFill="1" applyAlignment="1">
      <alignment vertical="center"/>
    </xf>
    <xf numFmtId="38" fontId="38" fillId="0" borderId="0" xfId="41" applyNumberFormat="1" applyFont="1" applyFill="1" applyAlignment="1">
      <alignment horizontal="center" vertical="center"/>
    </xf>
    <xf numFmtId="38" fontId="38" fillId="0" borderId="1" xfId="41" applyNumberFormat="1" applyFont="1" applyFill="1" applyBorder="1" applyAlignment="1">
      <alignment vertical="center"/>
    </xf>
    <xf numFmtId="38" fontId="39" fillId="0" borderId="0" xfId="41" applyNumberFormat="1" applyFont="1" applyFill="1" applyAlignment="1">
      <alignment horizontal="center" vertical="center"/>
    </xf>
    <xf numFmtId="0" fontId="37" fillId="0" borderId="0" xfId="41" applyFont="1" applyFill="1" applyAlignment="1">
      <alignment horizontal="center" vertical="center" wrapText="1"/>
    </xf>
    <xf numFmtId="0" fontId="38" fillId="0" borderId="0" xfId="41" applyFont="1" applyFill="1" applyAlignment="1">
      <alignment horizontal="center" vertical="center" wrapText="1"/>
    </xf>
    <xf numFmtId="167" fontId="38" fillId="0" borderId="0" xfId="41" applyNumberFormat="1" applyFont="1" applyFill="1" applyAlignment="1">
      <alignment horizontal="center" vertical="center"/>
    </xf>
    <xf numFmtId="167" fontId="38" fillId="0" borderId="1" xfId="41" applyNumberFormat="1" applyFont="1" applyFill="1" applyBorder="1" applyAlignment="1">
      <alignment horizontal="center" vertical="center"/>
    </xf>
    <xf numFmtId="0" fontId="38" fillId="0" borderId="0" xfId="41" applyFont="1" applyFill="1" applyAlignment="1">
      <alignment horizontal="center" vertical="center"/>
    </xf>
    <xf numFmtId="0" fontId="38" fillId="0" borderId="0" xfId="42" applyFont="1" applyFill="1" applyAlignment="1">
      <alignment horizontal="center" vertical="center" wrapText="1"/>
    </xf>
    <xf numFmtId="38" fontId="38" fillId="0" borderId="0" xfId="42" applyNumberFormat="1" applyFont="1" applyFill="1" applyAlignment="1">
      <alignment horizontal="center" vertical="center"/>
    </xf>
    <xf numFmtId="167" fontId="37" fillId="0" borderId="0" xfId="41" applyNumberFormat="1" applyFont="1" applyFill="1" applyAlignment="1">
      <alignment horizontal="center" vertical="center"/>
    </xf>
    <xf numFmtId="0" fontId="37" fillId="0" borderId="0" xfId="42" applyFont="1" applyFill="1" applyAlignment="1">
      <alignment vertical="center"/>
    </xf>
    <xf numFmtId="0" fontId="37" fillId="0" borderId="1" xfId="42" applyFont="1" applyFill="1" applyBorder="1" applyAlignment="1">
      <alignment vertical="center"/>
    </xf>
    <xf numFmtId="38" fontId="38" fillId="0" borderId="1" xfId="42" applyNumberFormat="1" applyFont="1" applyFill="1" applyBorder="1" applyAlignment="1">
      <alignment vertical="center"/>
    </xf>
    <xf numFmtId="0" fontId="38" fillId="0" borderId="0" xfId="42" applyFont="1" applyFill="1" applyAlignment="1">
      <alignment vertical="center"/>
    </xf>
    <xf numFmtId="0" fontId="38" fillId="0" borderId="1" xfId="42" applyFont="1" applyFill="1" applyBorder="1" applyAlignment="1">
      <alignment vertical="center"/>
    </xf>
    <xf numFmtId="0" fontId="38" fillId="0" borderId="0" xfId="42" applyFont="1" applyFill="1" applyAlignment="1">
      <alignment vertical="center" wrapText="1"/>
    </xf>
    <xf numFmtId="38" fontId="38" fillId="0" borderId="0" xfId="42" applyNumberFormat="1" applyFont="1" applyFill="1" applyAlignment="1">
      <alignment horizontal="center" vertical="center" wrapText="1"/>
    </xf>
    <xf numFmtId="0" fontId="38" fillId="0" borderId="0" xfId="41" applyFont="1" applyFill="1" applyAlignment="1">
      <alignment horizontal="left" vertical="center"/>
    </xf>
    <xf numFmtId="0" fontId="38" fillId="0" borderId="0" xfId="41" applyFont="1" applyFill="1"/>
    <xf numFmtId="166" fontId="38" fillId="0" borderId="0" xfId="41" applyNumberFormat="1" applyFont="1" applyFill="1" applyAlignment="1">
      <alignment vertical="top"/>
    </xf>
    <xf numFmtId="0" fontId="37" fillId="0" borderId="1" xfId="42" applyFont="1" applyFill="1" applyBorder="1" applyAlignment="1">
      <alignment vertical="center" wrapText="1"/>
    </xf>
    <xf numFmtId="0" fontId="38" fillId="0" borderId="1" xfId="42" applyFont="1" applyFill="1" applyBorder="1" applyAlignment="1">
      <alignment vertical="center" wrapText="1"/>
    </xf>
    <xf numFmtId="0" fontId="38" fillId="0" borderId="0" xfId="42" applyFont="1" applyFill="1" applyAlignment="1">
      <alignment horizontal="center" vertical="center"/>
    </xf>
    <xf numFmtId="166" fontId="37" fillId="0" borderId="0" xfId="41" applyNumberFormat="1" applyFont="1" applyFill="1" applyAlignment="1">
      <alignment vertical="center"/>
    </xf>
    <xf numFmtId="166" fontId="38" fillId="0" borderId="0" xfId="41" applyNumberFormat="1" applyFont="1" applyFill="1" applyAlignment="1">
      <alignment horizontal="center" vertical="center"/>
    </xf>
    <xf numFmtId="168" fontId="38" fillId="0" borderId="0" xfId="41" applyNumberFormat="1" applyFont="1" applyFill="1" applyAlignment="1">
      <alignment vertical="center"/>
    </xf>
    <xf numFmtId="165" fontId="38" fillId="0" borderId="0" xfId="28" applyNumberFormat="1" applyFont="1" applyFill="1" applyBorder="1" applyAlignment="1">
      <alignment vertical="center" wrapText="1"/>
    </xf>
    <xf numFmtId="165" fontId="38" fillId="0" borderId="0" xfId="42" applyNumberFormat="1" applyFont="1" applyFill="1" applyAlignment="1">
      <alignment vertical="center" wrapText="1"/>
    </xf>
    <xf numFmtId="165" fontId="38" fillId="0" borderId="0" xfId="42" applyNumberFormat="1" applyFont="1" applyFill="1" applyAlignment="1">
      <alignment horizontal="right" vertical="center"/>
    </xf>
    <xf numFmtId="165" fontId="38" fillId="0" borderId="2" xfId="41" applyNumberFormat="1" applyFont="1" applyFill="1" applyBorder="1" applyAlignment="1">
      <alignment horizontal="right" vertical="center"/>
    </xf>
    <xf numFmtId="165" fontId="38" fillId="0" borderId="0" xfId="41" applyNumberFormat="1" applyFont="1" applyFill="1" applyAlignment="1">
      <alignment horizontal="center" vertical="center"/>
    </xf>
    <xf numFmtId="168" fontId="38" fillId="0" borderId="0" xfId="41" applyNumberFormat="1" applyFont="1" applyFill="1" applyAlignment="1">
      <alignment horizontal="center" vertical="center"/>
    </xf>
    <xf numFmtId="168" fontId="38" fillId="0" borderId="0" xfId="41" applyNumberFormat="1" applyFont="1" applyFill="1" applyAlignment="1">
      <alignment horizontal="right" vertical="center"/>
    </xf>
    <xf numFmtId="165" fontId="37" fillId="0" borderId="4" xfId="41" applyNumberFormat="1" applyFont="1" applyFill="1" applyBorder="1" applyAlignment="1">
      <alignment horizontal="right" vertical="center"/>
    </xf>
    <xf numFmtId="170" fontId="38" fillId="0" borderId="3" xfId="41" applyNumberFormat="1" applyFont="1" applyFill="1" applyBorder="1" applyAlignment="1">
      <alignment horizontal="right" vertical="center"/>
    </xf>
    <xf numFmtId="169" fontId="38" fillId="0" borderId="0" xfId="41" applyNumberFormat="1" applyFont="1" applyFill="1" applyAlignment="1">
      <alignment horizontal="right" vertical="center"/>
    </xf>
    <xf numFmtId="165" fontId="37" fillId="0" borderId="0" xfId="42" applyNumberFormat="1" applyFont="1" applyFill="1" applyAlignment="1">
      <alignment vertical="center" wrapText="1"/>
    </xf>
    <xf numFmtId="165" fontId="38" fillId="0" borderId="1" xfId="42" applyNumberFormat="1" applyFont="1" applyFill="1" applyBorder="1" applyAlignment="1">
      <alignment vertical="center" wrapText="1"/>
    </xf>
    <xf numFmtId="165" fontId="37" fillId="0" borderId="1" xfId="42" applyNumberFormat="1" applyFont="1" applyFill="1" applyBorder="1" applyAlignment="1">
      <alignment vertical="center" wrapText="1"/>
    </xf>
    <xf numFmtId="165" fontId="38" fillId="0" borderId="0" xfId="42" applyNumberFormat="1" applyFont="1" applyFill="1" applyAlignment="1">
      <alignment vertical="center"/>
    </xf>
    <xf numFmtId="165" fontId="38" fillId="0" borderId="4" xfId="42" applyNumberFormat="1" applyFont="1" applyFill="1" applyBorder="1" applyAlignment="1">
      <alignment vertical="center" wrapText="1"/>
    </xf>
    <xf numFmtId="165" fontId="38" fillId="0" borderId="4" xfId="42" applyNumberFormat="1" applyFont="1" applyFill="1" applyBorder="1" applyAlignment="1">
      <alignment horizontal="right" vertical="center"/>
    </xf>
    <xf numFmtId="165" fontId="38" fillId="0" borderId="3" xfId="42" applyNumberFormat="1" applyFont="1" applyFill="1" applyBorder="1" applyAlignment="1">
      <alignment horizontal="right" vertical="center"/>
    </xf>
    <xf numFmtId="37" fontId="38" fillId="0" borderId="1" xfId="41" applyNumberFormat="1" applyFont="1" applyBorder="1" applyAlignment="1">
      <alignment vertical="center"/>
    </xf>
    <xf numFmtId="168" fontId="38" fillId="0" borderId="15" xfId="41" applyNumberFormat="1" applyFont="1" applyFill="1" applyBorder="1" applyAlignment="1">
      <alignment horizontal="right" vertical="center"/>
    </xf>
    <xf numFmtId="165" fontId="38" fillId="0" borderId="0" xfId="41" applyNumberFormat="1" applyFont="1" applyBorder="1" applyAlignment="1">
      <alignment horizontal="right" vertical="center"/>
    </xf>
    <xf numFmtId="37" fontId="38" fillId="0" borderId="1" xfId="41" applyNumberFormat="1" applyFont="1" applyFill="1" applyBorder="1" applyAlignment="1">
      <alignment horizontal="center" vertical="center"/>
    </xf>
    <xf numFmtId="37" fontId="38" fillId="0" borderId="0" xfId="41" applyNumberFormat="1" applyFont="1" applyAlignment="1">
      <alignment vertical="center"/>
    </xf>
    <xf numFmtId="37" fontId="38" fillId="0" borderId="0" xfId="41" applyNumberFormat="1" applyFont="1" applyFill="1" applyAlignment="1">
      <alignment horizontal="center" vertical="center"/>
    </xf>
    <xf numFmtId="0" fontId="37" fillId="0" borderId="0" xfId="42" applyFont="1" applyAlignment="1">
      <alignment vertical="center"/>
    </xf>
    <xf numFmtId="0" fontId="56" fillId="0" borderId="0" xfId="42" applyFont="1" applyAlignment="1">
      <alignment vertical="center"/>
    </xf>
    <xf numFmtId="0" fontId="37" fillId="0" borderId="1" xfId="42" applyFont="1" applyBorder="1" applyAlignment="1">
      <alignment vertical="center"/>
    </xf>
    <xf numFmtId="0" fontId="56" fillId="0" borderId="1" xfId="42" applyFont="1" applyBorder="1" applyAlignment="1">
      <alignment vertical="center"/>
    </xf>
    <xf numFmtId="165" fontId="7" fillId="0" borderId="0" xfId="42" applyNumberFormat="1" applyFont="1" applyAlignment="1">
      <alignment horizontal="left" vertical="center"/>
    </xf>
    <xf numFmtId="165" fontId="57" fillId="0" borderId="0" xfId="41" applyNumberFormat="1" applyFont="1" applyAlignment="1">
      <alignment horizontal="right" vertical="center"/>
    </xf>
    <xf numFmtId="165" fontId="6" fillId="0" borderId="1" xfId="42" applyNumberFormat="1" applyFont="1" applyBorder="1" applyAlignment="1">
      <alignment horizontal="right" vertical="center" wrapText="1"/>
    </xf>
    <xf numFmtId="165" fontId="6" fillId="0" borderId="2" xfId="42" applyNumberFormat="1" applyFont="1" applyBorder="1" applyAlignment="1">
      <alignment horizontal="right" vertical="center" wrapText="1"/>
    </xf>
    <xf numFmtId="165" fontId="55" fillId="0" borderId="0" xfId="42" applyNumberFormat="1" applyFont="1" applyAlignment="1">
      <alignment horizontal="left" vertical="center" wrapText="1"/>
    </xf>
    <xf numFmtId="38" fontId="38" fillId="0" borderId="1" xfId="42" applyNumberFormat="1" applyFont="1" applyBorder="1" applyAlignment="1">
      <alignment vertical="center"/>
    </xf>
    <xf numFmtId="38" fontId="54" fillId="0" borderId="1" xfId="42" applyNumberFormat="1" applyFont="1" applyBorder="1" applyAlignment="1">
      <alignment vertical="center"/>
    </xf>
    <xf numFmtId="165" fontId="55" fillId="0" borderId="0" xfId="42" applyNumberFormat="1" applyFont="1" applyAlignment="1">
      <alignment horizontal="left" vertical="center"/>
    </xf>
    <xf numFmtId="165" fontId="54" fillId="0" borderId="0" xfId="42" applyNumberFormat="1" applyFont="1" applyAlignment="1">
      <alignment horizontal="left" vertical="center"/>
    </xf>
    <xf numFmtId="165" fontId="56" fillId="0" borderId="0" xfId="41" applyNumberFormat="1" applyFont="1" applyAlignment="1">
      <alignment horizontal="right" vertical="center"/>
    </xf>
    <xf numFmtId="165" fontId="54" fillId="0" borderId="0" xfId="42" applyNumberFormat="1" applyFont="1" applyAlignment="1">
      <alignment horizontal="center" vertical="center"/>
    </xf>
    <xf numFmtId="165" fontId="54" fillId="0" borderId="1" xfId="42" applyNumberFormat="1" applyFont="1" applyBorder="1" applyAlignment="1">
      <alignment horizontal="right" vertical="center" wrapText="1"/>
    </xf>
    <xf numFmtId="165" fontId="54" fillId="0" borderId="2" xfId="42" applyNumberFormat="1" applyFont="1" applyBorder="1" applyAlignment="1">
      <alignment horizontal="right" vertical="center" wrapText="1"/>
    </xf>
    <xf numFmtId="165" fontId="6" fillId="34" borderId="0" xfId="42" applyNumberFormat="1" applyFont="1" applyFill="1" applyBorder="1" applyAlignment="1">
      <alignment horizontal="right" vertical="center" wrapText="1"/>
    </xf>
    <xf numFmtId="0" fontId="59" fillId="0" borderId="0" xfId="343" applyFont="1" applyAlignment="1">
      <alignment vertical="center"/>
    </xf>
    <xf numFmtId="0" fontId="59" fillId="0" borderId="0" xfId="345" applyFont="1" applyAlignment="1">
      <alignment vertical="center"/>
    </xf>
    <xf numFmtId="0" fontId="58" fillId="0" borderId="0" xfId="345" applyFont="1" applyAlignment="1">
      <alignment vertical="center" wrapText="1"/>
    </xf>
    <xf numFmtId="0" fontId="59" fillId="0" borderId="0" xfId="345" applyFont="1" applyAlignment="1">
      <alignment vertical="center" wrapText="1"/>
    </xf>
    <xf numFmtId="0" fontId="59" fillId="0" borderId="0" xfId="346" applyFont="1" applyAlignment="1">
      <alignment vertical="center"/>
    </xf>
    <xf numFmtId="0" fontId="58" fillId="0" borderId="0" xfId="346" applyFont="1" applyAlignment="1">
      <alignment vertical="center" wrapText="1"/>
    </xf>
    <xf numFmtId="0" fontId="59" fillId="0" borderId="0" xfId="347" applyFont="1" applyAlignment="1">
      <alignment vertical="center"/>
    </xf>
    <xf numFmtId="165" fontId="38" fillId="34" borderId="0" xfId="41" applyNumberFormat="1" applyFont="1" applyFill="1" applyBorder="1" applyAlignment="1">
      <alignment horizontal="right" vertical="center"/>
    </xf>
    <xf numFmtId="38" fontId="37" fillId="0" borderId="0" xfId="41" applyNumberFormat="1" applyFont="1" applyFill="1" applyAlignment="1">
      <alignment vertical="center"/>
    </xf>
    <xf numFmtId="165" fontId="6" fillId="0" borderId="0" xfId="42" applyNumberFormat="1" applyFont="1" applyFill="1" applyAlignment="1">
      <alignment horizontal="center" vertical="center" wrapText="1"/>
    </xf>
    <xf numFmtId="165" fontId="7" fillId="0" borderId="0" xfId="42" applyNumberFormat="1" applyFont="1" applyFill="1" applyAlignment="1">
      <alignment horizontal="left" vertical="center" wrapText="1"/>
    </xf>
    <xf numFmtId="165" fontId="54" fillId="0" borderId="0" xfId="42" applyNumberFormat="1" applyFont="1" applyFill="1" applyAlignment="1">
      <alignment horizontal="center" vertical="center"/>
    </xf>
    <xf numFmtId="165" fontId="54" fillId="0" borderId="0" xfId="42" applyNumberFormat="1" applyFont="1" applyFill="1" applyAlignment="1">
      <alignment vertical="center" wrapText="1"/>
    </xf>
    <xf numFmtId="165" fontId="55" fillId="0" borderId="0" xfId="42" applyNumberFormat="1" applyFont="1" applyFill="1" applyAlignment="1">
      <alignment horizontal="left" vertical="center" wrapText="1"/>
    </xf>
    <xf numFmtId="165" fontId="37" fillId="34" borderId="0" xfId="42" applyNumberFormat="1" applyFont="1" applyFill="1" applyAlignment="1">
      <alignment vertical="center" wrapText="1"/>
    </xf>
    <xf numFmtId="165" fontId="38" fillId="34" borderId="0" xfId="28" applyNumberFormat="1" applyFont="1" applyFill="1" applyAlignment="1">
      <alignment vertical="center" wrapText="1"/>
    </xf>
    <xf numFmtId="165" fontId="38" fillId="34" borderId="0" xfId="28" applyNumberFormat="1" applyFont="1" applyFill="1" applyAlignment="1">
      <alignment horizontal="right" vertical="center" wrapText="1"/>
    </xf>
    <xf numFmtId="165" fontId="38" fillId="34" borderId="0" xfId="42" applyNumberFormat="1" applyFont="1" applyFill="1" applyAlignment="1">
      <alignment vertical="center" wrapText="1"/>
    </xf>
    <xf numFmtId="165" fontId="38" fillId="34" borderId="1" xfId="28" applyNumberFormat="1" applyFont="1" applyFill="1" applyBorder="1" applyAlignment="1">
      <alignment vertical="center" wrapText="1"/>
    </xf>
    <xf numFmtId="165" fontId="38" fillId="34" borderId="0" xfId="42" applyNumberFormat="1" applyFont="1" applyFill="1" applyAlignment="1">
      <alignment horizontal="right" vertical="center"/>
    </xf>
    <xf numFmtId="165" fontId="38" fillId="34" borderId="0" xfId="42" applyNumberFormat="1" applyFont="1" applyFill="1" applyAlignment="1">
      <alignment vertical="center"/>
    </xf>
    <xf numFmtId="165" fontId="38" fillId="34" borderId="4" xfId="42" applyNumberFormat="1" applyFont="1" applyFill="1" applyBorder="1" applyAlignment="1">
      <alignment vertical="center" wrapText="1"/>
    </xf>
    <xf numFmtId="165" fontId="38" fillId="34" borderId="0" xfId="28" applyNumberFormat="1" applyFont="1" applyFill="1" applyAlignment="1">
      <alignment horizontal="right" vertical="center"/>
    </xf>
    <xf numFmtId="165" fontId="38" fillId="34" borderId="4" xfId="42" applyNumberFormat="1" applyFont="1" applyFill="1" applyBorder="1" applyAlignment="1">
      <alignment horizontal="right" vertical="center"/>
    </xf>
    <xf numFmtId="165" fontId="38" fillId="34" borderId="0" xfId="28" applyNumberFormat="1" applyFont="1" applyFill="1" applyBorder="1" applyAlignment="1">
      <alignment vertical="center" wrapText="1"/>
    </xf>
    <xf numFmtId="165" fontId="38" fillId="34" borderId="3" xfId="42" applyNumberFormat="1" applyFont="1" applyFill="1" applyBorder="1" applyAlignment="1">
      <alignment horizontal="right" vertical="center"/>
    </xf>
    <xf numFmtId="171" fontId="38" fillId="34" borderId="0" xfId="28" applyNumberFormat="1" applyFont="1" applyFill="1" applyAlignment="1">
      <alignment horizontal="right" vertical="center" wrapText="1"/>
    </xf>
    <xf numFmtId="165" fontId="55" fillId="0" borderId="0" xfId="42" applyNumberFormat="1" applyFont="1" applyBorder="1" applyAlignment="1">
      <alignment horizontal="center" vertical="center"/>
    </xf>
    <xf numFmtId="165" fontId="55" fillId="0" borderId="0" xfId="42" applyNumberFormat="1" applyFont="1" applyBorder="1" applyAlignment="1">
      <alignment horizontal="right" vertical="center"/>
    </xf>
    <xf numFmtId="165" fontId="7" fillId="0" borderId="1" xfId="42" applyNumberFormat="1" applyFont="1" applyBorder="1" applyAlignment="1">
      <alignment horizontal="center" vertical="center"/>
    </xf>
    <xf numFmtId="165" fontId="55" fillId="0" borderId="1" xfId="42" applyNumberFormat="1" applyFont="1" applyBorder="1" applyAlignment="1">
      <alignment horizontal="center" vertical="center"/>
    </xf>
    <xf numFmtId="38" fontId="38" fillId="0" borderId="2" xfId="42" applyNumberFormat="1" applyFont="1" applyBorder="1" applyAlignment="1">
      <alignment vertical="center"/>
    </xf>
    <xf numFmtId="38" fontId="54" fillId="0" borderId="2" xfId="42" applyNumberFormat="1" applyFont="1" applyBorder="1" applyAlignment="1">
      <alignment vertical="center"/>
    </xf>
    <xf numFmtId="0" fontId="54" fillId="0" borderId="2" xfId="42" applyFont="1" applyBorder="1" applyAlignment="1">
      <alignment vertical="center"/>
    </xf>
    <xf numFmtId="165" fontId="54" fillId="0" borderId="2" xfId="42" applyNumberFormat="1" applyFont="1" applyBorder="1" applyAlignment="1">
      <alignment horizontal="right" vertical="center"/>
    </xf>
    <xf numFmtId="165" fontId="37" fillId="0" borderId="1" xfId="42" applyNumberFormat="1" applyFont="1" applyFill="1" applyBorder="1" applyAlignment="1">
      <alignment horizontal="center" vertical="center"/>
    </xf>
    <xf numFmtId="165" fontId="37" fillId="0" borderId="1" xfId="41" applyNumberFormat="1" applyFont="1" applyBorder="1" applyAlignment="1">
      <alignment horizontal="center" vertical="center"/>
    </xf>
    <xf numFmtId="165" fontId="37" fillId="0" borderId="2" xfId="41" applyNumberFormat="1" applyFont="1" applyBorder="1" applyAlignment="1">
      <alignment horizontal="center" vertical="center"/>
    </xf>
    <xf numFmtId="165" fontId="7" fillId="0" borderId="1" xfId="42" applyNumberFormat="1" applyFont="1" applyBorder="1" applyAlignment="1">
      <alignment horizontal="center" vertical="center"/>
    </xf>
    <xf numFmtId="165" fontId="7" fillId="0" borderId="5" xfId="42" applyNumberFormat="1" applyFont="1" applyBorder="1" applyAlignment="1">
      <alignment horizontal="center" vertical="center"/>
    </xf>
    <xf numFmtId="165" fontId="55" fillId="0" borderId="1" xfId="42" applyNumberFormat="1" applyFont="1" applyBorder="1" applyAlignment="1">
      <alignment horizontal="center" vertical="center"/>
    </xf>
    <xf numFmtId="165" fontId="55" fillId="0" borderId="20" xfId="42" applyNumberFormat="1" applyFont="1" applyBorder="1" applyAlignment="1">
      <alignment horizontal="center" vertical="center"/>
    </xf>
    <xf numFmtId="165" fontId="55" fillId="0" borderId="5" xfId="42" applyNumberFormat="1" applyFont="1" applyBorder="1" applyAlignment="1">
      <alignment horizontal="center" vertical="center"/>
    </xf>
    <xf numFmtId="165" fontId="37" fillId="0" borderId="2" xfId="41" applyNumberFormat="1" applyFont="1" applyFill="1" applyBorder="1" applyAlignment="1">
      <alignment horizontal="center" vertical="center"/>
    </xf>
  </cellXfs>
  <cellStyles count="348">
    <cellStyle name="20% - Accent1" xfId="1" builtinId="30" customBuiltin="1"/>
    <cellStyle name="20% - Accent1 2" xfId="238"/>
    <cellStyle name="20% - Accent2" xfId="2" builtinId="34" customBuiltin="1"/>
    <cellStyle name="20% - Accent2 2" xfId="240"/>
    <cellStyle name="20% - Accent3" xfId="3" builtinId="38" customBuiltin="1"/>
    <cellStyle name="20% - Accent3 2" xfId="242"/>
    <cellStyle name="20% - Accent4" xfId="4" builtinId="42" customBuiltin="1"/>
    <cellStyle name="20% - Accent4 2" xfId="244"/>
    <cellStyle name="20% - Accent5" xfId="5" builtinId="46" customBuiltin="1"/>
    <cellStyle name="20% - Accent5 2" xfId="246"/>
    <cellStyle name="20% - Accent6" xfId="6" builtinId="50" customBuiltin="1"/>
    <cellStyle name="20% - Accent6 2" xfId="248"/>
    <cellStyle name="40% - Accent1" xfId="7" builtinId="31" customBuiltin="1"/>
    <cellStyle name="40% - Accent1 2" xfId="239"/>
    <cellStyle name="40% - Accent2" xfId="8" builtinId="35" customBuiltin="1"/>
    <cellStyle name="40% - Accent2 2" xfId="241"/>
    <cellStyle name="40% - Accent3" xfId="9" builtinId="39" customBuiltin="1"/>
    <cellStyle name="40% - Accent3 2" xfId="243"/>
    <cellStyle name="40% - Accent4" xfId="10" builtinId="43" customBuiltin="1"/>
    <cellStyle name="40% - Accent4 2" xfId="245"/>
    <cellStyle name="40% - Accent5" xfId="11" builtinId="47" customBuiltin="1"/>
    <cellStyle name="40% - Accent5 2" xfId="247"/>
    <cellStyle name="40% - Accent6" xfId="12" builtinId="51" customBuiltin="1"/>
    <cellStyle name="40% - Accent6 2" xfId="249"/>
    <cellStyle name="60% - Accent1" xfId="13" builtinId="32" customBuiltin="1"/>
    <cellStyle name="60% - Accent1 2" xfId="251"/>
    <cellStyle name="60% - Accent2" xfId="14" builtinId="36" customBuiltin="1"/>
    <cellStyle name="60% - Accent2 2" xfId="252"/>
    <cellStyle name="60% - Accent3" xfId="15" builtinId="40" customBuiltin="1"/>
    <cellStyle name="60% - Accent3 2" xfId="253"/>
    <cellStyle name="60% - Accent4" xfId="16" builtinId="44" customBuiltin="1"/>
    <cellStyle name="60% - Accent4 2" xfId="254"/>
    <cellStyle name="60% - Accent5" xfId="17" builtinId="48" customBuiltin="1"/>
    <cellStyle name="60% - Accent5 2" xfId="255"/>
    <cellStyle name="60% - Accent6" xfId="18" builtinId="52" customBuiltin="1"/>
    <cellStyle name="60% - Accent6 2" xfId="256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 customBuiltin="1"/>
    <cellStyle name="Comma 10 14 2 2 2" xfId="208"/>
    <cellStyle name="Comma 10 14 2 2 2 2" xfId="315"/>
    <cellStyle name="Comma 10 18 2" xfId="153"/>
    <cellStyle name="Comma 10 18 2 2" xfId="155"/>
    <cellStyle name="Comma 10 18 2 2 2" xfId="280"/>
    <cellStyle name="Comma 10 18 2 3" xfId="278"/>
    <cellStyle name="Comma 10 18 4" xfId="146"/>
    <cellStyle name="Comma 10 18 4 2" xfId="274"/>
    <cellStyle name="Comma 10 18 6" xfId="189"/>
    <cellStyle name="Comma 10 18 6 2" xfId="300"/>
    <cellStyle name="Comma 10 19" xfId="220"/>
    <cellStyle name="Comma 10 19 2" xfId="325"/>
    <cellStyle name="Comma 10 20" xfId="225"/>
    <cellStyle name="Comma 10 20 2" xfId="329"/>
    <cellStyle name="Comma 10 21" xfId="205"/>
    <cellStyle name="Comma 10 21 2" xfId="313"/>
    <cellStyle name="Comma 10 26" xfId="227"/>
    <cellStyle name="Comma 10 26 2" xfId="331"/>
    <cellStyle name="Comma 10 7 10 2" xfId="198"/>
    <cellStyle name="Comma 10 7 10 2 2" xfId="309"/>
    <cellStyle name="Comma 111" xfId="55"/>
    <cellStyle name="Comma 12 2 12" xfId="191"/>
    <cellStyle name="Comma 12 2 12 2" xfId="302"/>
    <cellStyle name="Comma 12 2 13" xfId="195"/>
    <cellStyle name="Comma 12 2 13 2" xfId="306"/>
    <cellStyle name="Comma 12 21" xfId="200"/>
    <cellStyle name="Comma 12 21 2" xfId="310"/>
    <cellStyle name="Comma 14 10" xfId="129"/>
    <cellStyle name="Comma 14 10 2" xfId="269"/>
    <cellStyle name="Comma 14 10 6" xfId="135"/>
    <cellStyle name="Comma 14 10 6 2" xfId="270"/>
    <cellStyle name="Comma 16 16" xfId="223"/>
    <cellStyle name="Comma 16 16 2" xfId="328"/>
    <cellStyle name="Comma 164" xfId="162"/>
    <cellStyle name="Comma 164 2" xfId="283"/>
    <cellStyle name="Comma 164 4" xfId="167"/>
    <cellStyle name="Comma 164 4 2" xfId="287"/>
    <cellStyle name="Comma 178 2" xfId="149"/>
    <cellStyle name="Comma 178 2 2" xfId="276"/>
    <cellStyle name="Comma 182" xfId="233"/>
    <cellStyle name="Comma 182 2" xfId="335"/>
    <cellStyle name="Comma 186 2" xfId="210"/>
    <cellStyle name="Comma 186 2 2" xfId="316"/>
    <cellStyle name="Comma 188 2" xfId="127"/>
    <cellStyle name="Comma 188 2 2" xfId="268"/>
    <cellStyle name="Comma 189 2 2 2" xfId="203"/>
    <cellStyle name="Comma 189 2 2 2 2" xfId="311"/>
    <cellStyle name="Comma 19 15" xfId="192"/>
    <cellStyle name="Comma 19 15 2" xfId="303"/>
    <cellStyle name="Comma 19 17" xfId="196"/>
    <cellStyle name="Comma 19 17 2" xfId="307"/>
    <cellStyle name="Comma 190" xfId="172"/>
    <cellStyle name="Comma 190 2" xfId="290"/>
    <cellStyle name="Comma 191" xfId="126"/>
    <cellStyle name="Comma 191 2" xfId="267"/>
    <cellStyle name="Comma 195" xfId="154"/>
    <cellStyle name="Comma 195 2" xfId="279"/>
    <cellStyle name="Comma 2" xfId="29"/>
    <cellStyle name="Comma 2 15" xfId="186"/>
    <cellStyle name="Comma 2 2" xfId="30"/>
    <cellStyle name="Comma 2 2 2" xfId="57"/>
    <cellStyle name="Comma 2 2 3" xfId="263"/>
    <cellStyle name="Comma 2 3" xfId="56"/>
    <cellStyle name="Comma 2 3 2" xfId="258"/>
    <cellStyle name="Comma 2 30 4" xfId="148"/>
    <cellStyle name="Comma 2 30 4 2" xfId="275"/>
    <cellStyle name="Comma 2 31 2" xfId="211"/>
    <cellStyle name="Comma 2 31 2 2" xfId="317"/>
    <cellStyle name="Comma 2 4" xfId="113"/>
    <cellStyle name="Comma 2 4 12" xfId="207"/>
    <cellStyle name="Comma 2 4 12 2" xfId="314"/>
    <cellStyle name="Comma 2 43" xfId="188"/>
    <cellStyle name="Comma 2 43 2" xfId="299"/>
    <cellStyle name="Comma 2 46" xfId="185"/>
    <cellStyle name="Comma 2 46 2" xfId="298"/>
    <cellStyle name="Comma 2 7" xfId="58"/>
    <cellStyle name="Comma 2 7 2" xfId="59"/>
    <cellStyle name="Comma 210" xfId="164"/>
    <cellStyle name="Comma 210 2" xfId="285"/>
    <cellStyle name="Comma 212" xfId="169"/>
    <cellStyle name="Comma 212 2" xfId="288"/>
    <cellStyle name="Comma 217" xfId="342"/>
    <cellStyle name="Comma 218" xfId="228"/>
    <cellStyle name="Comma 218 2" xfId="332"/>
    <cellStyle name="Comma 219" xfId="229"/>
    <cellStyle name="Comma 219 2" xfId="333"/>
    <cellStyle name="Comma 220" xfId="219"/>
    <cellStyle name="Comma 220 2" xfId="324"/>
    <cellStyle name="Comma 221" xfId="231"/>
    <cellStyle name="Comma 221 2" xfId="334"/>
    <cellStyle name="Comma 222" xfId="226"/>
    <cellStyle name="Comma 222 2" xfId="330"/>
    <cellStyle name="Comma 223" xfId="213"/>
    <cellStyle name="Comma 223 2" xfId="319"/>
    <cellStyle name="Comma 225" xfId="180"/>
    <cellStyle name="Comma 225 2" xfId="294"/>
    <cellStyle name="Comma 238" xfId="182"/>
    <cellStyle name="Comma 238 2" xfId="296"/>
    <cellStyle name="Comma 25 11" xfId="214"/>
    <cellStyle name="Comma 25 11 2" xfId="320"/>
    <cellStyle name="Comma 3" xfId="31"/>
    <cellStyle name="Comma 3 2" xfId="108"/>
    <cellStyle name="Comma 3 2 2" xfId="264"/>
    <cellStyle name="Comma 3 3" xfId="60"/>
    <cellStyle name="Comma 3 38" xfId="212"/>
    <cellStyle name="Comma 3 38 2" xfId="318"/>
    <cellStyle name="Comma 3 4" xfId="114"/>
    <cellStyle name="Comma 3 46" xfId="222"/>
    <cellStyle name="Comma 3 46 2" xfId="327"/>
    <cellStyle name="Comma 4" xfId="61"/>
    <cellStyle name="Comma 4 2" xfId="257"/>
    <cellStyle name="Comma 4 2 14" xfId="176"/>
    <cellStyle name="Comma 4 2 14 2" xfId="292"/>
    <cellStyle name="Comma 4 2 3" xfId="124"/>
    <cellStyle name="Comma 4 2 3 2" xfId="266"/>
    <cellStyle name="Comma 5" xfId="62"/>
    <cellStyle name="Comma 5 2" xfId="63"/>
    <cellStyle name="Comma 5 2 23" xfId="139"/>
    <cellStyle name="Comma 5 2 23 2" xfId="272"/>
    <cellStyle name="Comma 5 2 25" xfId="137"/>
    <cellStyle name="Comma 5 2 25 2" xfId="271"/>
    <cellStyle name="Comma 5 3" xfId="64"/>
    <cellStyle name="Comma 5 4" xfId="65"/>
    <cellStyle name="Comma 5 4 13" xfId="142"/>
    <cellStyle name="Comma 5 4 13 2" xfId="273"/>
    <cellStyle name="Comma 6" xfId="66"/>
    <cellStyle name="Comma 7" xfId="344"/>
    <cellStyle name="Comma 8" xfId="67"/>
    <cellStyle name="Comma 9 3" xfId="68"/>
    <cellStyle name="comma zerodec" xfId="69"/>
    <cellStyle name="Currency 2" xfId="112"/>
    <cellStyle name="Currency1" xfId="70"/>
    <cellStyle name="Dollar (zero dec)" xfId="71"/>
    <cellStyle name="Explanatory Text" xfId="32" builtinId="53" customBuiltin="1"/>
    <cellStyle name="Followed Hyperlink 2" xfId="119"/>
    <cellStyle name="Good" xfId="33" builtinId="26" customBuiltin="1"/>
    <cellStyle name="Grey" xfId="72"/>
    <cellStyle name="Heading 1" xfId="34" builtinId="16" customBuiltin="1"/>
    <cellStyle name="Heading 2" xfId="35" builtinId="17" customBuiltin="1"/>
    <cellStyle name="Heading 3" xfId="36" builtinId="18" customBuiltin="1"/>
    <cellStyle name="Heading 4" xfId="37" builtinId="19" customBuiltin="1"/>
    <cellStyle name="Hyperlink 11" xfId="216"/>
    <cellStyle name="Hyperlink 14" xfId="133"/>
    <cellStyle name="Hyperlink 15" xfId="199"/>
    <cellStyle name="Hyperlink 2" xfId="121"/>
    <cellStyle name="Hyperlink 2 2" xfId="134"/>
    <cellStyle name="Hyperlink 3" xfId="116"/>
    <cellStyle name="Hyperlink 3 6" xfId="201"/>
    <cellStyle name="Hyperlink 5 5" xfId="132"/>
    <cellStyle name="Hyperlink 8" xfId="161"/>
    <cellStyle name="Input" xfId="38" builtinId="20" customBuiltin="1"/>
    <cellStyle name="Input [yellow]" xfId="73"/>
    <cellStyle name="Linked Cell" xfId="39" builtinId="24" customBuiltin="1"/>
    <cellStyle name="Neutral" xfId="40" builtinId="28" customBuiltin="1"/>
    <cellStyle name="Neutral 2" xfId="259"/>
    <cellStyle name="no dec" xfId="74"/>
    <cellStyle name="Normal" xfId="0" builtinId="0" customBuiltin="1"/>
    <cellStyle name="Normal - Style1" xfId="75"/>
    <cellStyle name="Normal - Style1 2" xfId="41"/>
    <cellStyle name="Normal 10" xfId="168"/>
    <cellStyle name="Normal 10 8 2" xfId="147"/>
    <cellStyle name="Normal 11" xfId="337"/>
    <cellStyle name="Normal 11 11" xfId="173"/>
    <cellStyle name="Normal 11 11 2" xfId="291"/>
    <cellStyle name="Normal 12" xfId="105"/>
    <cellStyle name="Normal 12 12" xfId="221"/>
    <cellStyle name="Normal 12 12 2" xfId="326"/>
    <cellStyle name="Normal 12 2" xfId="250"/>
    <cellStyle name="Normal 12 9" xfId="215"/>
    <cellStyle name="Normal 12 9 2" xfId="321"/>
    <cellStyle name="Normal 13" xfId="110"/>
    <cellStyle name="Normal 13 12" xfId="194"/>
    <cellStyle name="Normal 13 12 2" xfId="305"/>
    <cellStyle name="Normal 13 8 2" xfId="184"/>
    <cellStyle name="Normal 13 9" xfId="190"/>
    <cellStyle name="Normal 13 9 2" xfId="301"/>
    <cellStyle name="Normal 14" xfId="237"/>
    <cellStyle name="Normal 14 7" xfId="165"/>
    <cellStyle name="Normal 15" xfId="340"/>
    <cellStyle name="Normal 16" xfId="343"/>
    <cellStyle name="Normal 17" xfId="345"/>
    <cellStyle name="Normal 18" xfId="346"/>
    <cellStyle name="Normal 19" xfId="347"/>
    <cellStyle name="Normal 190 3" xfId="174"/>
    <cellStyle name="Normal 192 3" xfId="157"/>
    <cellStyle name="Normal 197 3" xfId="175"/>
    <cellStyle name="Normal 2" xfId="42"/>
    <cellStyle name="Normal 2 10" xfId="145"/>
    <cellStyle name="Normal 2 2" xfId="76"/>
    <cellStyle name="Normal 2 2 15 2" xfId="152"/>
    <cellStyle name="Normal 2 2 2" xfId="77"/>
    <cellStyle name="Normal 2 2 2 12" xfId="136"/>
    <cellStyle name="Normal 2 2 2 2" xfId="232"/>
    <cellStyle name="Normal 2 2 24" xfId="125"/>
    <cellStyle name="Normal 2 2 3" xfId="115"/>
    <cellStyle name="Normal 2 3" xfId="78"/>
    <cellStyle name="Normal 2 3 2" xfId="79"/>
    <cellStyle name="Normal 2 3 2 2" xfId="187"/>
    <cellStyle name="Normal 2 3 3" xfId="80"/>
    <cellStyle name="Normal 2 33" xfId="181"/>
    <cellStyle name="Normal 2 33 2" xfId="295"/>
    <cellStyle name="Normal 2 4" xfId="81"/>
    <cellStyle name="Normal 2 5" xfId="82"/>
    <cellStyle name="Normal 2 6" xfId="106"/>
    <cellStyle name="Normal 3" xfId="43"/>
    <cellStyle name="Normal 3 14" xfId="202"/>
    <cellStyle name="Normal 3 2" xfId="107"/>
    <cellStyle name="Normal 3 2 2" xfId="120"/>
    <cellStyle name="Normal 3 2 2 13" xfId="130"/>
    <cellStyle name="Normal 3 2 3 11" xfId="224"/>
    <cellStyle name="Normal 3 3" xfId="83"/>
    <cellStyle name="Normal 3 3 2" xfId="122"/>
    <cellStyle name="Normal 3 4" xfId="117"/>
    <cellStyle name="Normal 311 2" xfId="156"/>
    <cellStyle name="Normal 319" xfId="44"/>
    <cellStyle name="Normal 319 2" xfId="143"/>
    <cellStyle name="Normal 319 3" xfId="209"/>
    <cellStyle name="Normal 320 2" xfId="204"/>
    <cellStyle name="Normal 320 2 2" xfId="312"/>
    <cellStyle name="Normal 324" xfId="171"/>
    <cellStyle name="Normal 324 2" xfId="289"/>
    <cellStyle name="Normal 326" xfId="128"/>
    <cellStyle name="Normal 331" xfId="170"/>
    <cellStyle name="Normal 332" xfId="160"/>
    <cellStyle name="Normal 332 2" xfId="282"/>
    <cellStyle name="Normal 333" xfId="151"/>
    <cellStyle name="Normal 333 2" xfId="277"/>
    <cellStyle name="Normal 348" xfId="218"/>
    <cellStyle name="Normal 348 2" xfId="323"/>
    <cellStyle name="Normal 352" xfId="217"/>
    <cellStyle name="Normal 352 2" xfId="322"/>
    <cellStyle name="Normal 356" xfId="163"/>
    <cellStyle name="Normal 356 2" xfId="284"/>
    <cellStyle name="Normal 4" xfId="84"/>
    <cellStyle name="Normal 4 2" xfId="118"/>
    <cellStyle name="Normal 4 4" xfId="45"/>
    <cellStyle name="Normal 43 2" xfId="341"/>
    <cellStyle name="Normal 44" xfId="85"/>
    <cellStyle name="Normal 44 2" xfId="46"/>
    <cellStyle name="Normal 45 2" xfId="47"/>
    <cellStyle name="Normal 46 2" xfId="48"/>
    <cellStyle name="Normal 48" xfId="86"/>
    <cellStyle name="Normal 48 2" xfId="49"/>
    <cellStyle name="Normal 5" xfId="87"/>
    <cellStyle name="Normal 5 19" xfId="131"/>
    <cellStyle name="Normal 5 2" xfId="261"/>
    <cellStyle name="Normal 5 2 2 2" xfId="230"/>
    <cellStyle name="Normal 55" xfId="88"/>
    <cellStyle name="Normal 55 5" xfId="138"/>
    <cellStyle name="Normal 58" xfId="89"/>
    <cellStyle name="Normal 6" xfId="90"/>
    <cellStyle name="Normal 6 2" xfId="262"/>
    <cellStyle name="Normal 6 2 2 2" xfId="141"/>
    <cellStyle name="Normal 7" xfId="91"/>
    <cellStyle name="Normal 7 2" xfId="336"/>
    <cellStyle name="Normal 7 3" xfId="109"/>
    <cellStyle name="Normal 71" xfId="92"/>
    <cellStyle name="Normal 8" xfId="93"/>
    <cellStyle name="Normal 8 2" xfId="177"/>
    <cellStyle name="Normal 8 2 5" xfId="178"/>
    <cellStyle name="Normal 8 2 5 2" xfId="293"/>
    <cellStyle name="Normal 8 3" xfId="338"/>
    <cellStyle name="Normal 9" xfId="94"/>
    <cellStyle name="Normal 9 2" xfId="339"/>
    <cellStyle name="Note" xfId="50" builtinId="10" customBuiltin="1"/>
    <cellStyle name="Note 2" xfId="260"/>
    <cellStyle name="Output" xfId="51" builtinId="21" customBuiltin="1"/>
    <cellStyle name="Output Amounts" xfId="95"/>
    <cellStyle name="Output Column Headings" xfId="96"/>
    <cellStyle name="Output Line Items" xfId="97"/>
    <cellStyle name="Output Report Heading" xfId="98"/>
    <cellStyle name="Output Report Title" xfId="99"/>
    <cellStyle name="Percent [2]" xfId="100"/>
    <cellStyle name="Percent 10 5" xfId="144"/>
    <cellStyle name="Percent 102" xfId="206"/>
    <cellStyle name="Percent 108" xfId="179"/>
    <cellStyle name="Percent 129" xfId="159"/>
    <cellStyle name="Percent 129 2" xfId="281"/>
    <cellStyle name="Percent 130" xfId="166"/>
    <cellStyle name="Percent 130 2" xfId="286"/>
    <cellStyle name="Percent 2" xfId="101"/>
    <cellStyle name="Percent 2 10" xfId="183"/>
    <cellStyle name="Percent 2 10 2" xfId="297"/>
    <cellStyle name="Percent 2 2" xfId="102"/>
    <cellStyle name="Percent 2 2 2" xfId="234"/>
    <cellStyle name="Percent 2 3" xfId="111"/>
    <cellStyle name="Percent 2 3 3" xfId="150"/>
    <cellStyle name="Percent 2 7" xfId="140"/>
    <cellStyle name="Percent 3" xfId="103"/>
    <cellStyle name="Percent 3 2" xfId="265"/>
    <cellStyle name="Percent 4" xfId="123"/>
    <cellStyle name="Percent 4 6" xfId="158"/>
    <cellStyle name="Percent 5" xfId="236"/>
    <cellStyle name="Percent 5 11" xfId="197"/>
    <cellStyle name="Percent 5 11 2" xfId="308"/>
    <cellStyle name="Percent 5 8" xfId="193"/>
    <cellStyle name="Percent 5 8 2" xfId="304"/>
    <cellStyle name="Percent 6" xfId="235"/>
    <cellStyle name="Quantity" xfId="104"/>
    <cellStyle name="Title" xfId="52" builtinId="15" customBuiltin="1"/>
    <cellStyle name="Total" xfId="53" builtinId="25" customBuiltin="1"/>
    <cellStyle name="Warning Text" xfId="54" builtinId="11" customBuiltin="1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2"/>
  <sheetViews>
    <sheetView tabSelected="1" zoomScaleNormal="100" zoomScaleSheetLayoutView="100" workbookViewId="0">
      <selection activeCell="A141" sqref="A141:XFD141"/>
    </sheetView>
  </sheetViews>
  <sheetFormatPr defaultColWidth="9.140625" defaultRowHeight="20.100000000000001" customHeight="1"/>
  <cols>
    <col min="1" max="3" width="1.28515625" style="2" customWidth="1"/>
    <col min="4" max="4" width="28" style="2" customWidth="1"/>
    <col min="5" max="5" width="7.7109375" style="113" customWidth="1"/>
    <col min="6" max="6" width="0.7109375" style="2" customWidth="1"/>
    <col min="7" max="7" width="12.7109375" style="3" customWidth="1"/>
    <col min="8" max="8" width="0.7109375" style="4" customWidth="1"/>
    <col min="9" max="9" width="12.7109375" style="3" customWidth="1"/>
    <col min="10" max="10" width="0.7109375" style="4" customWidth="1"/>
    <col min="11" max="11" width="12.7109375" style="3" customWidth="1"/>
    <col min="12" max="12" width="0.7109375" style="4" customWidth="1"/>
    <col min="13" max="13" width="12.7109375" style="3" customWidth="1"/>
    <col min="14" max="16384" width="9.140625" style="2"/>
  </cols>
  <sheetData>
    <row r="1" spans="1:13" ht="20.100000000000001" customHeight="1">
      <c r="A1" s="1" t="s">
        <v>0</v>
      </c>
      <c r="B1" s="1"/>
      <c r="C1" s="1"/>
      <c r="D1" s="1"/>
    </row>
    <row r="2" spans="1:13" ht="20.100000000000001" customHeight="1">
      <c r="A2" s="1" t="s">
        <v>1</v>
      </c>
      <c r="B2" s="1"/>
      <c r="C2" s="1"/>
      <c r="D2" s="1"/>
    </row>
    <row r="3" spans="1:13" ht="20.100000000000001" customHeight="1">
      <c r="A3" s="5" t="s">
        <v>206</v>
      </c>
      <c r="B3" s="5"/>
      <c r="C3" s="5"/>
      <c r="D3" s="5"/>
      <c r="E3" s="114"/>
      <c r="F3" s="6"/>
      <c r="G3" s="7"/>
      <c r="H3" s="8"/>
      <c r="I3" s="7"/>
      <c r="J3" s="8"/>
      <c r="K3" s="7"/>
      <c r="L3" s="8"/>
      <c r="M3" s="7"/>
    </row>
    <row r="4" spans="1:13" ht="18" customHeight="1"/>
    <row r="5" spans="1:13" ht="18" customHeight="1">
      <c r="G5" s="221" t="s">
        <v>191</v>
      </c>
      <c r="H5" s="221"/>
      <c r="I5" s="221"/>
      <c r="K5" s="221" t="s">
        <v>192</v>
      </c>
      <c r="L5" s="221"/>
      <c r="M5" s="221"/>
    </row>
    <row r="6" spans="1:13" ht="18" customHeight="1">
      <c r="G6" s="9" t="s">
        <v>205</v>
      </c>
      <c r="H6" s="10"/>
      <c r="I6" s="9" t="s">
        <v>143</v>
      </c>
      <c r="J6" s="10"/>
      <c r="K6" s="9" t="s">
        <v>205</v>
      </c>
      <c r="L6" s="10"/>
      <c r="M6" s="9" t="s">
        <v>143</v>
      </c>
    </row>
    <row r="7" spans="1:13" ht="18" customHeight="1">
      <c r="A7" s="11"/>
      <c r="B7" s="11"/>
      <c r="C7" s="11"/>
      <c r="D7" s="11"/>
      <c r="E7" s="115" t="s">
        <v>2</v>
      </c>
      <c r="F7" s="12"/>
      <c r="G7" s="13" t="s">
        <v>3</v>
      </c>
      <c r="H7" s="10"/>
      <c r="I7" s="13" t="s">
        <v>3</v>
      </c>
      <c r="J7" s="10"/>
      <c r="K7" s="13" t="s">
        <v>3</v>
      </c>
      <c r="L7" s="10"/>
      <c r="M7" s="13" t="s">
        <v>3</v>
      </c>
    </row>
    <row r="8" spans="1:13" ht="18" customHeight="1">
      <c r="A8" s="14" t="s">
        <v>4</v>
      </c>
      <c r="B8" s="14"/>
      <c r="C8" s="14"/>
      <c r="D8" s="14"/>
      <c r="E8" s="116"/>
      <c r="F8" s="16"/>
      <c r="G8" s="17"/>
      <c r="K8" s="17"/>
    </row>
    <row r="9" spans="1:13" ht="5.0999999999999996" customHeight="1">
      <c r="A9" s="14"/>
      <c r="B9" s="14"/>
      <c r="C9" s="14"/>
      <c r="D9" s="14"/>
      <c r="E9" s="116"/>
      <c r="F9" s="16"/>
      <c r="G9" s="17"/>
      <c r="K9" s="17"/>
    </row>
    <row r="10" spans="1:13" ht="18" customHeight="1">
      <c r="A10" s="14" t="s">
        <v>5</v>
      </c>
      <c r="B10" s="14"/>
      <c r="C10" s="14"/>
      <c r="D10" s="15"/>
      <c r="E10" s="117"/>
      <c r="F10" s="16"/>
      <c r="G10" s="17"/>
      <c r="K10" s="17"/>
    </row>
    <row r="11" spans="1:13" ht="5.0999999999999996" customHeight="1">
      <c r="A11" s="14"/>
      <c r="B11" s="14"/>
      <c r="C11" s="14"/>
      <c r="D11" s="15"/>
      <c r="E11" s="117"/>
      <c r="F11" s="16"/>
      <c r="G11" s="17"/>
      <c r="K11" s="17"/>
    </row>
    <row r="12" spans="1:13" ht="18" customHeight="1">
      <c r="A12" s="2" t="s">
        <v>6</v>
      </c>
      <c r="D12" s="15"/>
      <c r="E12" s="117">
        <v>8</v>
      </c>
      <c r="F12" s="16"/>
      <c r="G12" s="17">
        <v>3572749098</v>
      </c>
      <c r="I12" s="3">
        <v>3794448274</v>
      </c>
      <c r="K12" s="17">
        <v>923942179</v>
      </c>
      <c r="M12" s="3">
        <v>469097257</v>
      </c>
    </row>
    <row r="13" spans="1:13" ht="18" customHeight="1">
      <c r="A13" s="2" t="s">
        <v>114</v>
      </c>
      <c r="D13" s="15"/>
      <c r="E13" s="117">
        <v>9</v>
      </c>
      <c r="F13" s="16"/>
      <c r="G13" s="17">
        <v>435468593</v>
      </c>
      <c r="I13" s="3">
        <v>460565242</v>
      </c>
      <c r="K13" s="17">
        <v>205213229</v>
      </c>
      <c r="M13" s="3">
        <v>226669087</v>
      </c>
    </row>
    <row r="14" spans="1:13" ht="18" customHeight="1">
      <c r="A14" s="2" t="s">
        <v>7</v>
      </c>
      <c r="B14" s="15"/>
      <c r="C14" s="15"/>
      <c r="D14" s="15"/>
      <c r="E14" s="117">
        <v>30</v>
      </c>
      <c r="F14" s="16"/>
      <c r="G14" s="17">
        <v>330327207</v>
      </c>
      <c r="I14" s="3">
        <v>39500000</v>
      </c>
      <c r="K14" s="17">
        <v>7224800000</v>
      </c>
      <c r="M14" s="3">
        <v>8240500000</v>
      </c>
    </row>
    <row r="15" spans="1:13" ht="18" customHeight="1">
      <c r="A15" s="2" t="s">
        <v>144</v>
      </c>
      <c r="B15" s="15"/>
      <c r="C15" s="15"/>
      <c r="D15" s="15"/>
      <c r="E15" s="117"/>
      <c r="F15" s="16"/>
      <c r="G15" s="17"/>
      <c r="K15" s="17"/>
    </row>
    <row r="16" spans="1:13" ht="18" customHeight="1">
      <c r="B16" s="15" t="s">
        <v>147</v>
      </c>
      <c r="C16" s="15"/>
      <c r="D16" s="15"/>
      <c r="E16" s="117">
        <v>10</v>
      </c>
      <c r="F16" s="16"/>
      <c r="G16" s="17">
        <v>817935</v>
      </c>
      <c r="I16" s="3">
        <v>695276</v>
      </c>
      <c r="K16" s="17">
        <v>0</v>
      </c>
      <c r="M16" s="3">
        <v>0</v>
      </c>
    </row>
    <row r="17" spans="1:13" ht="18" customHeight="1">
      <c r="A17" s="2" t="s">
        <v>8</v>
      </c>
      <c r="B17" s="15"/>
      <c r="C17" s="15"/>
      <c r="D17" s="15"/>
      <c r="E17" s="117">
        <v>11</v>
      </c>
      <c r="F17" s="16"/>
      <c r="G17" s="17">
        <v>12635489347</v>
      </c>
      <c r="I17" s="3">
        <v>12626076066</v>
      </c>
      <c r="K17" s="17">
        <v>0</v>
      </c>
      <c r="M17" s="3">
        <v>0</v>
      </c>
    </row>
    <row r="18" spans="1:13" ht="18" customHeight="1">
      <c r="A18" s="2" t="s">
        <v>9</v>
      </c>
      <c r="D18" s="15"/>
      <c r="E18" s="117"/>
      <c r="F18" s="16"/>
      <c r="G18" s="192">
        <v>708301839</v>
      </c>
      <c r="H18" s="163"/>
      <c r="I18" s="27">
        <v>440732694</v>
      </c>
      <c r="J18" s="163"/>
      <c r="K18" s="192">
        <v>120954088</v>
      </c>
      <c r="L18" s="163"/>
      <c r="M18" s="27">
        <v>69215589</v>
      </c>
    </row>
    <row r="19" spans="1:13" ht="18" customHeight="1">
      <c r="A19" s="2" t="s">
        <v>218</v>
      </c>
      <c r="D19" s="15"/>
      <c r="E19" s="117">
        <v>12</v>
      </c>
      <c r="F19" s="16"/>
      <c r="G19" s="19">
        <v>160786392</v>
      </c>
      <c r="I19" s="7">
        <v>0</v>
      </c>
      <c r="K19" s="19">
        <v>0</v>
      </c>
      <c r="M19" s="7">
        <v>0</v>
      </c>
    </row>
    <row r="20" spans="1:13" ht="5.0999999999999996" customHeight="1">
      <c r="A20" s="15"/>
      <c r="B20" s="15"/>
      <c r="C20" s="15"/>
      <c r="D20" s="15"/>
      <c r="E20" s="117"/>
      <c r="F20" s="16"/>
      <c r="G20" s="17"/>
      <c r="K20" s="17"/>
    </row>
    <row r="21" spans="1:13" ht="18" customHeight="1">
      <c r="A21" s="14" t="s">
        <v>10</v>
      </c>
      <c r="D21" s="15"/>
      <c r="E21" s="117"/>
      <c r="F21" s="16"/>
      <c r="G21" s="19">
        <f>SUM(G12:G20)</f>
        <v>17843940411</v>
      </c>
      <c r="I21" s="7">
        <f>SUM(I12:I20)</f>
        <v>17362017552</v>
      </c>
      <c r="K21" s="19">
        <f>SUM(K12:K20)</f>
        <v>8474909496</v>
      </c>
      <c r="M21" s="7">
        <f>SUM(M12:M20)</f>
        <v>9005481933</v>
      </c>
    </row>
    <row r="22" spans="1:13" ht="8.1" customHeight="1">
      <c r="A22" s="15"/>
      <c r="B22" s="15"/>
      <c r="C22" s="15"/>
      <c r="D22" s="15"/>
      <c r="E22" s="117"/>
      <c r="F22" s="16"/>
      <c r="G22" s="17"/>
      <c r="K22" s="17"/>
    </row>
    <row r="23" spans="1:13" ht="18" customHeight="1">
      <c r="A23" s="14" t="s">
        <v>11</v>
      </c>
      <c r="B23" s="14"/>
      <c r="C23" s="14"/>
      <c r="D23" s="15"/>
      <c r="E23" s="117"/>
      <c r="F23" s="16"/>
      <c r="G23" s="17"/>
      <c r="K23" s="17"/>
    </row>
    <row r="24" spans="1:13" ht="5.0999999999999996" customHeight="1">
      <c r="A24" s="15"/>
      <c r="B24" s="15"/>
      <c r="C24" s="15"/>
      <c r="D24" s="15"/>
      <c r="E24" s="117"/>
      <c r="F24" s="16"/>
      <c r="G24" s="17"/>
      <c r="K24" s="17"/>
    </row>
    <row r="25" spans="1:13" ht="17.649999999999999" customHeight="1">
      <c r="A25" s="15" t="s">
        <v>144</v>
      </c>
      <c r="B25" s="15"/>
      <c r="C25" s="15"/>
      <c r="D25" s="15"/>
      <c r="E25" s="117"/>
      <c r="F25" s="16"/>
      <c r="G25" s="18"/>
      <c r="H25" s="20"/>
      <c r="I25" s="21"/>
      <c r="J25" s="20"/>
      <c r="K25" s="18"/>
      <c r="L25" s="20"/>
      <c r="M25" s="21"/>
    </row>
    <row r="26" spans="1:13" ht="17.649999999999999" customHeight="1">
      <c r="A26" s="15"/>
      <c r="B26" s="15" t="s">
        <v>145</v>
      </c>
      <c r="C26" s="15"/>
      <c r="D26" s="15"/>
      <c r="E26" s="117">
        <v>10</v>
      </c>
      <c r="F26" s="16"/>
      <c r="G26" s="18">
        <v>917932874</v>
      </c>
      <c r="H26" s="20"/>
      <c r="I26" s="21">
        <v>714000171</v>
      </c>
      <c r="J26" s="20"/>
      <c r="K26" s="18">
        <v>0</v>
      </c>
      <c r="L26" s="20"/>
      <c r="M26" s="21">
        <v>0</v>
      </c>
    </row>
    <row r="27" spans="1:13" ht="17.649999999999999" customHeight="1">
      <c r="A27" s="15" t="s">
        <v>203</v>
      </c>
      <c r="B27" s="15"/>
      <c r="C27" s="15"/>
      <c r="D27" s="15"/>
      <c r="E27" s="117">
        <v>30</v>
      </c>
      <c r="F27" s="16"/>
      <c r="G27" s="18">
        <v>268090552</v>
      </c>
      <c r="H27" s="20"/>
      <c r="I27" s="21">
        <v>248490552</v>
      </c>
      <c r="J27" s="20"/>
      <c r="K27" s="18">
        <v>0</v>
      </c>
      <c r="L27" s="20"/>
      <c r="M27" s="21">
        <v>0</v>
      </c>
    </row>
    <row r="28" spans="1:13" ht="17.649999999999999" customHeight="1">
      <c r="A28" s="15" t="s">
        <v>144</v>
      </c>
      <c r="B28" s="15"/>
      <c r="C28" s="15"/>
      <c r="D28" s="15"/>
      <c r="E28" s="117"/>
      <c r="F28" s="16"/>
      <c r="G28" s="18"/>
      <c r="H28" s="20"/>
      <c r="I28" s="21"/>
      <c r="J28" s="20"/>
      <c r="K28" s="18"/>
      <c r="L28" s="20"/>
      <c r="M28" s="21"/>
    </row>
    <row r="29" spans="1:13" ht="17.649999999999999" customHeight="1">
      <c r="A29" s="15"/>
      <c r="B29" s="15" t="s">
        <v>146</v>
      </c>
      <c r="C29" s="15"/>
      <c r="D29" s="15"/>
      <c r="E29" s="117">
        <v>10</v>
      </c>
      <c r="F29" s="16"/>
      <c r="G29" s="18">
        <v>7255057790</v>
      </c>
      <c r="H29" s="20"/>
      <c r="I29" s="21">
        <v>6600367148</v>
      </c>
      <c r="J29" s="20"/>
      <c r="K29" s="18">
        <v>6114145976</v>
      </c>
      <c r="L29" s="20"/>
      <c r="M29" s="21">
        <v>5635941676</v>
      </c>
    </row>
    <row r="30" spans="1:13" ht="18" customHeight="1">
      <c r="A30" s="15" t="s">
        <v>12</v>
      </c>
      <c r="B30" s="15"/>
      <c r="C30" s="15"/>
      <c r="D30" s="15"/>
      <c r="E30" s="117">
        <v>13</v>
      </c>
      <c r="F30" s="16"/>
      <c r="G30" s="18">
        <v>13615817710</v>
      </c>
      <c r="H30" s="20"/>
      <c r="I30" s="21">
        <v>13508526946</v>
      </c>
      <c r="J30" s="20"/>
      <c r="K30" s="18">
        <v>0</v>
      </c>
      <c r="L30" s="20"/>
      <c r="M30" s="21">
        <v>0</v>
      </c>
    </row>
    <row r="31" spans="1:13" ht="18" customHeight="1">
      <c r="A31" s="15" t="s">
        <v>13</v>
      </c>
      <c r="B31" s="15"/>
      <c r="C31" s="15"/>
      <c r="D31" s="15"/>
      <c r="E31" s="117">
        <v>14</v>
      </c>
      <c r="F31" s="16"/>
      <c r="G31" s="18">
        <v>0</v>
      </c>
      <c r="H31" s="20"/>
      <c r="I31" s="21">
        <v>0</v>
      </c>
      <c r="J31" s="20"/>
      <c r="K31" s="18">
        <v>26317683807</v>
      </c>
      <c r="L31" s="20"/>
      <c r="M31" s="21">
        <v>26317683307</v>
      </c>
    </row>
    <row r="32" spans="1:13" ht="18" customHeight="1">
      <c r="A32" s="15" t="s">
        <v>14</v>
      </c>
      <c r="B32" s="15"/>
      <c r="C32" s="15"/>
      <c r="D32" s="15"/>
      <c r="E32" s="117">
        <v>13</v>
      </c>
      <c r="F32" s="16"/>
      <c r="G32" s="18">
        <v>2096682360</v>
      </c>
      <c r="H32" s="20"/>
      <c r="I32" s="21">
        <v>2613524573</v>
      </c>
      <c r="J32" s="20"/>
      <c r="K32" s="18">
        <v>744351000</v>
      </c>
      <c r="L32" s="20"/>
      <c r="M32" s="21">
        <v>966078998</v>
      </c>
    </row>
    <row r="33" spans="1:13" ht="18" customHeight="1">
      <c r="A33" s="15" t="s">
        <v>214</v>
      </c>
      <c r="B33" s="15"/>
      <c r="C33" s="15"/>
      <c r="D33" s="15"/>
      <c r="E33" s="117">
        <v>15</v>
      </c>
      <c r="F33" s="16"/>
      <c r="G33" s="18">
        <v>11499773514</v>
      </c>
      <c r="H33" s="20"/>
      <c r="I33" s="21">
        <v>11969908501</v>
      </c>
      <c r="J33" s="20"/>
      <c r="K33" s="18">
        <v>4390656454</v>
      </c>
      <c r="L33" s="20"/>
      <c r="M33" s="21">
        <v>4676109267</v>
      </c>
    </row>
    <row r="34" spans="1:13" ht="18" customHeight="1">
      <c r="A34" s="22" t="s">
        <v>215</v>
      </c>
      <c r="B34" s="15"/>
      <c r="C34" s="15"/>
      <c r="D34" s="15"/>
      <c r="E34" s="117">
        <v>16</v>
      </c>
      <c r="F34" s="16"/>
      <c r="G34" s="18">
        <v>6659794747</v>
      </c>
      <c r="H34" s="20"/>
      <c r="I34" s="21">
        <v>6561499001</v>
      </c>
      <c r="J34" s="20"/>
      <c r="K34" s="18">
        <v>216234158</v>
      </c>
      <c r="L34" s="20"/>
      <c r="M34" s="21">
        <v>463098196</v>
      </c>
    </row>
    <row r="35" spans="1:13" ht="18" customHeight="1">
      <c r="A35" s="15" t="s">
        <v>216</v>
      </c>
      <c r="B35" s="15"/>
      <c r="C35" s="15"/>
      <c r="D35" s="15"/>
      <c r="E35" s="117"/>
      <c r="F35" s="16"/>
      <c r="G35" s="18">
        <v>4118659963</v>
      </c>
      <c r="H35" s="20"/>
      <c r="I35" s="21">
        <v>4118659963</v>
      </c>
      <c r="J35" s="20"/>
      <c r="K35" s="18">
        <v>0</v>
      </c>
      <c r="L35" s="20"/>
      <c r="M35" s="21">
        <v>0</v>
      </c>
    </row>
    <row r="36" spans="1:13" ht="18" customHeight="1">
      <c r="A36" s="15" t="s">
        <v>15</v>
      </c>
      <c r="B36" s="15"/>
      <c r="C36" s="15"/>
      <c r="D36" s="15"/>
      <c r="E36" s="117">
        <v>17</v>
      </c>
      <c r="F36" s="16"/>
      <c r="G36" s="18">
        <v>17575045652</v>
      </c>
      <c r="H36" s="20"/>
      <c r="I36" s="21">
        <v>17575045652</v>
      </c>
      <c r="J36" s="20"/>
      <c r="K36" s="18">
        <v>0</v>
      </c>
      <c r="L36" s="20"/>
      <c r="M36" s="21">
        <v>0</v>
      </c>
    </row>
    <row r="37" spans="1:13" ht="18" customHeight="1">
      <c r="A37" s="15" t="s">
        <v>16</v>
      </c>
      <c r="B37" s="15"/>
      <c r="C37" s="15"/>
      <c r="D37" s="15"/>
      <c r="E37" s="117">
        <v>18</v>
      </c>
      <c r="F37" s="16"/>
      <c r="G37" s="18">
        <v>180829647</v>
      </c>
      <c r="H37" s="20"/>
      <c r="I37" s="21">
        <v>184137758</v>
      </c>
      <c r="J37" s="20"/>
      <c r="K37" s="18">
        <v>0</v>
      </c>
      <c r="L37" s="20"/>
      <c r="M37" s="21">
        <v>0</v>
      </c>
    </row>
    <row r="38" spans="1:13" ht="18" customHeight="1">
      <c r="A38" s="15" t="s">
        <v>17</v>
      </c>
      <c r="B38" s="15"/>
      <c r="C38" s="15"/>
      <c r="D38" s="15"/>
      <c r="E38" s="117"/>
      <c r="F38" s="16"/>
      <c r="G38" s="23">
        <v>737868241</v>
      </c>
      <c r="H38" s="20"/>
      <c r="I38" s="24">
        <v>1164930543</v>
      </c>
      <c r="J38" s="20"/>
      <c r="K38" s="23">
        <v>42512519</v>
      </c>
      <c r="L38" s="20"/>
      <c r="M38" s="24">
        <v>50256006</v>
      </c>
    </row>
    <row r="39" spans="1:13" ht="5.0999999999999996" customHeight="1">
      <c r="A39" s="15"/>
      <c r="B39" s="15"/>
      <c r="C39" s="15"/>
      <c r="D39" s="15"/>
      <c r="E39" s="117"/>
      <c r="F39" s="16"/>
      <c r="G39" s="17"/>
      <c r="K39" s="17"/>
    </row>
    <row r="40" spans="1:13" ht="18" customHeight="1">
      <c r="A40" s="14" t="s">
        <v>18</v>
      </c>
      <c r="B40" s="14"/>
      <c r="C40" s="14"/>
      <c r="D40" s="15"/>
      <c r="E40" s="117"/>
      <c r="F40" s="16"/>
      <c r="G40" s="19">
        <f>SUM(G25:G39)</f>
        <v>64925553050</v>
      </c>
      <c r="I40" s="7">
        <f>SUM(I25:I39)</f>
        <v>65259090808</v>
      </c>
      <c r="K40" s="19">
        <f>SUM(K25:K39)</f>
        <v>37825583914</v>
      </c>
      <c r="M40" s="7">
        <f>SUM(M25:M39)</f>
        <v>38109167450</v>
      </c>
    </row>
    <row r="41" spans="1:13" ht="5.0999999999999996" customHeight="1">
      <c r="A41" s="15"/>
      <c r="B41" s="15"/>
      <c r="C41" s="15"/>
      <c r="D41" s="15"/>
      <c r="E41" s="117"/>
      <c r="F41" s="16"/>
      <c r="G41" s="17"/>
      <c r="K41" s="17"/>
    </row>
    <row r="42" spans="1:13" ht="18" customHeight="1" thickBot="1">
      <c r="A42" s="14" t="s">
        <v>19</v>
      </c>
      <c r="B42" s="14"/>
      <c r="C42" s="14"/>
      <c r="D42" s="15"/>
      <c r="E42" s="117"/>
      <c r="F42" s="16"/>
      <c r="G42" s="25">
        <f>+G40+G21</f>
        <v>82769493461</v>
      </c>
      <c r="I42" s="26">
        <f>+I40+I21</f>
        <v>82621108360</v>
      </c>
      <c r="K42" s="25">
        <f>+K40+K21</f>
        <v>46300493410</v>
      </c>
      <c r="M42" s="26">
        <f>+M40+M21</f>
        <v>47114649383</v>
      </c>
    </row>
    <row r="43" spans="1:13" s="113" customFormat="1" ht="18" customHeight="1" thickTop="1">
      <c r="A43" s="193"/>
      <c r="B43" s="193"/>
      <c r="C43" s="193"/>
      <c r="D43" s="116"/>
      <c r="E43" s="117"/>
      <c r="F43" s="117"/>
      <c r="G43" s="27"/>
      <c r="H43" s="27"/>
      <c r="I43" s="27"/>
      <c r="J43" s="27"/>
      <c r="K43" s="27"/>
      <c r="L43" s="27"/>
      <c r="M43" s="27"/>
    </row>
    <row r="44" spans="1:13" s="113" customFormat="1" ht="18" customHeight="1">
      <c r="A44" s="193"/>
      <c r="B44" s="193"/>
      <c r="C44" s="193"/>
      <c r="D44" s="116"/>
      <c r="E44" s="117"/>
      <c r="F44" s="117"/>
      <c r="G44" s="27"/>
      <c r="H44" s="3"/>
      <c r="I44" s="27"/>
      <c r="J44" s="3"/>
      <c r="K44" s="27"/>
      <c r="L44" s="3"/>
      <c r="M44" s="27"/>
    </row>
    <row r="45" spans="1:13" s="113" customFormat="1" ht="18" customHeight="1">
      <c r="A45" s="193"/>
      <c r="B45" s="193"/>
      <c r="C45" s="193"/>
      <c r="D45" s="116"/>
      <c r="E45" s="117"/>
      <c r="F45" s="117"/>
      <c r="G45" s="27"/>
      <c r="H45" s="3"/>
      <c r="I45" s="27"/>
      <c r="J45" s="3"/>
      <c r="K45" s="27"/>
      <c r="L45" s="3"/>
      <c r="M45" s="27"/>
    </row>
    <row r="46" spans="1:13" s="113" customFormat="1" ht="10.5" customHeight="1">
      <c r="A46" s="193"/>
      <c r="B46" s="193"/>
      <c r="C46" s="193"/>
      <c r="D46" s="116"/>
      <c r="E46" s="117"/>
      <c r="F46" s="117"/>
      <c r="G46" s="27"/>
      <c r="H46" s="3"/>
      <c r="I46" s="27"/>
      <c r="J46" s="3"/>
      <c r="K46" s="27"/>
      <c r="L46" s="3"/>
      <c r="M46" s="27"/>
    </row>
    <row r="47" spans="1:13" ht="18" customHeight="1">
      <c r="A47" s="14"/>
      <c r="B47" s="14"/>
      <c r="C47" s="14"/>
      <c r="D47" s="15"/>
      <c r="E47" s="117"/>
      <c r="F47" s="16"/>
      <c r="G47" s="27"/>
      <c r="H47" s="3"/>
      <c r="I47" s="27"/>
      <c r="J47" s="3"/>
      <c r="K47" s="27"/>
      <c r="M47" s="27"/>
    </row>
    <row r="48" spans="1:13" ht="20.100000000000001" customHeight="1">
      <c r="A48" s="28" t="s">
        <v>20</v>
      </c>
      <c r="B48" s="14"/>
      <c r="C48" s="14"/>
      <c r="D48" s="15"/>
      <c r="E48" s="117"/>
      <c r="F48" s="16"/>
    </row>
    <row r="49" spans="1:13" ht="19.899999999999999" customHeight="1">
      <c r="A49" s="28"/>
      <c r="B49" s="14"/>
      <c r="C49" s="14"/>
      <c r="D49" s="15"/>
      <c r="E49" s="117"/>
      <c r="F49" s="16"/>
    </row>
    <row r="50" spans="1:13" ht="21.95" customHeight="1">
      <c r="A50" s="161" t="s">
        <v>239</v>
      </c>
      <c r="B50" s="29"/>
      <c r="C50" s="29"/>
      <c r="D50" s="29"/>
      <c r="E50" s="118"/>
      <c r="F50" s="30"/>
      <c r="G50" s="7"/>
      <c r="H50" s="8"/>
      <c r="I50" s="7"/>
      <c r="J50" s="8"/>
      <c r="K50" s="7"/>
      <c r="L50" s="8"/>
      <c r="M50" s="7"/>
    </row>
    <row r="51" spans="1:13" ht="20.100000000000001" customHeight="1">
      <c r="A51" s="1" t="s">
        <v>0</v>
      </c>
      <c r="B51" s="1"/>
      <c r="C51" s="1"/>
      <c r="D51" s="1"/>
    </row>
    <row r="52" spans="1:13" ht="20.100000000000001" customHeight="1">
      <c r="A52" s="1" t="s">
        <v>1</v>
      </c>
      <c r="B52" s="1"/>
      <c r="C52" s="1"/>
      <c r="D52" s="1"/>
    </row>
    <row r="53" spans="1:13" ht="20.100000000000001" customHeight="1">
      <c r="A53" s="5" t="str">
        <f>$A$3</f>
        <v>ณ วันที่ 31 ธันวาคม พ.ศ. 2564</v>
      </c>
      <c r="B53" s="5"/>
      <c r="C53" s="5"/>
      <c r="D53" s="5"/>
      <c r="E53" s="114"/>
      <c r="F53" s="6"/>
      <c r="G53" s="7"/>
      <c r="H53" s="8"/>
      <c r="I53" s="7"/>
      <c r="J53" s="8"/>
      <c r="K53" s="7"/>
      <c r="L53" s="8"/>
      <c r="M53" s="7"/>
    </row>
    <row r="55" spans="1:13" ht="20.100000000000001" customHeight="1">
      <c r="G55" s="221" t="s">
        <v>191</v>
      </c>
      <c r="H55" s="221"/>
      <c r="I55" s="221"/>
      <c r="K55" s="221" t="s">
        <v>192</v>
      </c>
      <c r="L55" s="221"/>
      <c r="M55" s="221"/>
    </row>
    <row r="56" spans="1:13" ht="20.100000000000001" customHeight="1">
      <c r="G56" s="9" t="s">
        <v>205</v>
      </c>
      <c r="H56" s="10"/>
      <c r="I56" s="9" t="s">
        <v>143</v>
      </c>
      <c r="J56" s="10"/>
      <c r="K56" s="9" t="s">
        <v>205</v>
      </c>
      <c r="L56" s="10"/>
      <c r="M56" s="9" t="s">
        <v>143</v>
      </c>
    </row>
    <row r="57" spans="1:13" ht="20.100000000000001" customHeight="1">
      <c r="A57" s="11"/>
      <c r="B57" s="11"/>
      <c r="C57" s="11"/>
      <c r="D57" s="11"/>
      <c r="E57" s="115" t="s">
        <v>2</v>
      </c>
      <c r="F57" s="12"/>
      <c r="G57" s="13" t="s">
        <v>3</v>
      </c>
      <c r="H57" s="10"/>
      <c r="I57" s="13" t="s">
        <v>3</v>
      </c>
      <c r="J57" s="10"/>
      <c r="K57" s="13" t="s">
        <v>3</v>
      </c>
      <c r="L57" s="10"/>
      <c r="M57" s="13" t="s">
        <v>3</v>
      </c>
    </row>
    <row r="58" spans="1:13" ht="8.1" customHeight="1">
      <c r="A58" s="14"/>
      <c r="B58" s="14"/>
      <c r="C58" s="14"/>
      <c r="D58" s="14"/>
      <c r="E58" s="119"/>
      <c r="F58" s="16"/>
      <c r="G58" s="17"/>
      <c r="K58" s="17"/>
    </row>
    <row r="59" spans="1:13" ht="20.100000000000001" customHeight="1">
      <c r="A59" s="14" t="s">
        <v>21</v>
      </c>
      <c r="B59" s="14"/>
      <c r="C59" s="14"/>
      <c r="D59" s="14"/>
      <c r="E59" s="120"/>
      <c r="F59" s="12"/>
      <c r="G59" s="31"/>
      <c r="H59" s="32"/>
      <c r="I59" s="33"/>
      <c r="J59" s="32"/>
      <c r="K59" s="31"/>
      <c r="L59" s="32"/>
      <c r="M59" s="33"/>
    </row>
    <row r="60" spans="1:13" ht="8.1" customHeight="1">
      <c r="A60" s="14"/>
      <c r="B60" s="14"/>
      <c r="C60" s="14"/>
      <c r="D60" s="14"/>
      <c r="E60" s="119"/>
      <c r="F60" s="16"/>
      <c r="G60" s="17"/>
      <c r="K60" s="17"/>
    </row>
    <row r="61" spans="1:13" ht="20.100000000000001" customHeight="1">
      <c r="A61" s="14" t="s">
        <v>22</v>
      </c>
      <c r="B61" s="14"/>
      <c r="C61" s="14"/>
      <c r="D61" s="14"/>
      <c r="E61" s="117"/>
      <c r="F61" s="12"/>
      <c r="G61" s="31"/>
      <c r="H61" s="32"/>
      <c r="I61" s="33"/>
      <c r="J61" s="32"/>
      <c r="K61" s="31"/>
      <c r="L61" s="32"/>
      <c r="M61" s="33"/>
    </row>
    <row r="62" spans="1:13" ht="8.1" customHeight="1">
      <c r="A62" s="15"/>
      <c r="B62" s="15"/>
      <c r="C62" s="15"/>
      <c r="D62" s="15"/>
      <c r="E62" s="117"/>
      <c r="F62" s="16"/>
      <c r="G62" s="17"/>
      <c r="K62" s="17"/>
    </row>
    <row r="63" spans="1:13" ht="20.100000000000001" customHeight="1">
      <c r="A63" s="15" t="s">
        <v>139</v>
      </c>
      <c r="B63" s="15"/>
      <c r="C63" s="15"/>
      <c r="D63" s="15"/>
      <c r="E63" s="117">
        <v>19</v>
      </c>
      <c r="F63" s="16"/>
      <c r="G63" s="17">
        <v>2997305243</v>
      </c>
      <c r="I63" s="3">
        <v>1946862888</v>
      </c>
      <c r="K63" s="17">
        <v>1997384975</v>
      </c>
      <c r="M63" s="3">
        <v>1946862888</v>
      </c>
    </row>
    <row r="64" spans="1:13" ht="20.100000000000001" customHeight="1">
      <c r="A64" s="15" t="s">
        <v>25</v>
      </c>
      <c r="B64" s="15"/>
      <c r="C64" s="15"/>
      <c r="D64" s="15"/>
      <c r="E64" s="117">
        <v>19</v>
      </c>
      <c r="F64" s="16"/>
      <c r="G64" s="17">
        <v>0</v>
      </c>
      <c r="I64" s="3">
        <v>0</v>
      </c>
      <c r="K64" s="17">
        <v>846100000</v>
      </c>
      <c r="M64" s="3">
        <v>915400000</v>
      </c>
    </row>
    <row r="65" spans="1:13" ht="20.100000000000001" customHeight="1">
      <c r="A65" s="15" t="s">
        <v>23</v>
      </c>
      <c r="B65" s="15"/>
      <c r="C65" s="15"/>
      <c r="D65" s="15"/>
      <c r="E65" s="117">
        <v>20</v>
      </c>
      <c r="F65" s="16"/>
      <c r="G65" s="17">
        <v>2583133331</v>
      </c>
      <c r="I65" s="3">
        <v>2576622422</v>
      </c>
      <c r="K65" s="17">
        <v>353024750</v>
      </c>
      <c r="M65" s="3">
        <v>1050690135</v>
      </c>
    </row>
    <row r="66" spans="1:13" ht="20.100000000000001" customHeight="1">
      <c r="A66" s="15" t="s">
        <v>141</v>
      </c>
      <c r="B66" s="15"/>
      <c r="C66" s="15"/>
      <c r="D66" s="15"/>
      <c r="E66" s="117">
        <v>19</v>
      </c>
      <c r="F66" s="16"/>
      <c r="G66" s="17">
        <v>6178703658</v>
      </c>
      <c r="I66" s="3">
        <v>1369230251</v>
      </c>
      <c r="K66" s="17">
        <v>1499798482</v>
      </c>
      <c r="M66" s="3">
        <v>999447639</v>
      </c>
    </row>
    <row r="67" spans="1:13" ht="20.100000000000001" customHeight="1">
      <c r="A67" s="15" t="s">
        <v>24</v>
      </c>
      <c r="B67" s="15"/>
      <c r="C67" s="15"/>
      <c r="D67" s="15"/>
      <c r="E67" s="117">
        <v>21</v>
      </c>
      <c r="F67" s="16"/>
      <c r="G67" s="17">
        <v>6252738859</v>
      </c>
      <c r="I67" s="3">
        <v>8404852012</v>
      </c>
      <c r="K67" s="17">
        <v>4753393234</v>
      </c>
      <c r="M67" s="3">
        <v>3999168755</v>
      </c>
    </row>
    <row r="68" spans="1:13" ht="20.100000000000001" customHeight="1">
      <c r="A68" s="15" t="s">
        <v>137</v>
      </c>
      <c r="B68" s="15"/>
      <c r="C68" s="15"/>
      <c r="D68" s="15"/>
      <c r="E68" s="117"/>
      <c r="F68" s="16"/>
      <c r="G68" s="17"/>
      <c r="K68" s="17"/>
    </row>
    <row r="69" spans="1:13" ht="20.100000000000001" customHeight="1">
      <c r="A69" s="15"/>
      <c r="B69" s="15" t="s">
        <v>138</v>
      </c>
      <c r="C69" s="15"/>
      <c r="D69" s="15"/>
      <c r="E69" s="117">
        <v>22</v>
      </c>
      <c r="F69" s="16"/>
      <c r="G69" s="17">
        <v>147402492</v>
      </c>
      <c r="I69" s="3">
        <v>91153410</v>
      </c>
      <c r="K69" s="17">
        <v>65483746</v>
      </c>
      <c r="M69" s="3">
        <v>31953097</v>
      </c>
    </row>
    <row r="70" spans="1:13" ht="20.100000000000001" customHeight="1">
      <c r="A70" s="15" t="s">
        <v>26</v>
      </c>
      <c r="B70" s="15"/>
      <c r="C70" s="15"/>
      <c r="D70" s="15"/>
      <c r="E70" s="117"/>
      <c r="F70" s="16"/>
      <c r="G70" s="17">
        <v>145688998</v>
      </c>
      <c r="I70" s="3">
        <v>98150468</v>
      </c>
      <c r="K70" s="17">
        <v>0</v>
      </c>
      <c r="M70" s="3">
        <v>0</v>
      </c>
    </row>
    <row r="71" spans="1:13" ht="20.100000000000001" customHeight="1">
      <c r="A71" s="15" t="s">
        <v>148</v>
      </c>
      <c r="B71" s="15"/>
      <c r="C71" s="15"/>
      <c r="D71" s="15"/>
      <c r="E71" s="117"/>
      <c r="F71" s="16"/>
      <c r="G71" s="17"/>
      <c r="K71" s="17"/>
    </row>
    <row r="72" spans="1:13" ht="20.100000000000001" customHeight="1">
      <c r="A72" s="15"/>
      <c r="B72" s="15" t="s">
        <v>138</v>
      </c>
      <c r="C72" s="15"/>
      <c r="D72" s="15"/>
      <c r="E72" s="117">
        <v>10</v>
      </c>
      <c r="F72" s="16"/>
      <c r="G72" s="17">
        <v>30280845</v>
      </c>
      <c r="I72" s="3">
        <v>72414881</v>
      </c>
      <c r="K72" s="17">
        <v>4152435</v>
      </c>
      <c r="M72" s="3">
        <v>3177238</v>
      </c>
    </row>
    <row r="73" spans="1:13" ht="20.100000000000001" customHeight="1">
      <c r="A73" s="15" t="s">
        <v>27</v>
      </c>
      <c r="B73" s="15"/>
      <c r="C73" s="15"/>
      <c r="D73" s="15"/>
      <c r="E73" s="117"/>
      <c r="F73" s="16"/>
      <c r="G73" s="17">
        <v>157855639</v>
      </c>
      <c r="I73" s="3">
        <v>147891660</v>
      </c>
      <c r="K73" s="17">
        <v>43224825</v>
      </c>
      <c r="M73" s="3">
        <v>59210045</v>
      </c>
    </row>
    <row r="74" spans="1:13" ht="20.100000000000001" customHeight="1">
      <c r="A74" s="15" t="s">
        <v>219</v>
      </c>
      <c r="B74" s="15"/>
      <c r="C74" s="15"/>
      <c r="D74" s="15"/>
      <c r="E74" s="117"/>
      <c r="F74" s="16"/>
      <c r="G74" s="17"/>
      <c r="K74" s="17"/>
    </row>
    <row r="75" spans="1:13" ht="20.100000000000001" customHeight="1">
      <c r="A75" s="15"/>
      <c r="B75" s="15" t="s">
        <v>220</v>
      </c>
      <c r="C75" s="15"/>
      <c r="D75" s="15"/>
      <c r="E75" s="117">
        <v>12</v>
      </c>
      <c r="F75" s="16"/>
      <c r="G75" s="19">
        <v>142818051</v>
      </c>
      <c r="I75" s="7">
        <v>0</v>
      </c>
      <c r="K75" s="19">
        <v>0</v>
      </c>
      <c r="M75" s="7">
        <v>0</v>
      </c>
    </row>
    <row r="76" spans="1:13" ht="8.1" customHeight="1">
      <c r="A76" s="15"/>
      <c r="B76" s="15"/>
      <c r="C76" s="15"/>
      <c r="D76" s="15"/>
      <c r="E76" s="117"/>
      <c r="F76" s="16"/>
      <c r="G76" s="17"/>
      <c r="K76" s="17"/>
    </row>
    <row r="77" spans="1:13" ht="20.100000000000001" customHeight="1">
      <c r="A77" s="14" t="s">
        <v>28</v>
      </c>
      <c r="B77" s="14"/>
      <c r="C77" s="14"/>
      <c r="D77" s="15"/>
      <c r="E77" s="117"/>
      <c r="F77" s="16"/>
      <c r="G77" s="19">
        <f>SUM(G63:G76)</f>
        <v>18635927116</v>
      </c>
      <c r="I77" s="7">
        <f>SUM(I63:I76)</f>
        <v>14707177992</v>
      </c>
      <c r="K77" s="19">
        <f>SUM(K63:K76)</f>
        <v>9562562447</v>
      </c>
      <c r="M77" s="7">
        <f>SUM(M63:M76)</f>
        <v>9005909797</v>
      </c>
    </row>
    <row r="78" spans="1:13" ht="20.100000000000001" customHeight="1">
      <c r="A78" s="15"/>
      <c r="B78" s="15"/>
      <c r="C78" s="15"/>
      <c r="D78" s="15"/>
      <c r="E78" s="117"/>
      <c r="F78" s="16"/>
      <c r="G78" s="17"/>
      <c r="K78" s="17"/>
    </row>
    <row r="79" spans="1:13" ht="20.100000000000001" customHeight="1">
      <c r="A79" s="14" t="s">
        <v>29</v>
      </c>
      <c r="B79" s="14"/>
      <c r="C79" s="14"/>
      <c r="D79" s="15"/>
      <c r="E79" s="117"/>
      <c r="F79" s="16"/>
      <c r="G79" s="17"/>
      <c r="K79" s="17"/>
    </row>
    <row r="80" spans="1:13" ht="8.1" customHeight="1">
      <c r="A80" s="15"/>
      <c r="B80" s="15"/>
      <c r="C80" s="15"/>
      <c r="D80" s="15"/>
      <c r="E80" s="117"/>
      <c r="F80" s="16"/>
      <c r="G80" s="17"/>
      <c r="K80" s="17"/>
    </row>
    <row r="81" spans="1:13" ht="20.100000000000001" customHeight="1">
      <c r="A81" s="2" t="s">
        <v>30</v>
      </c>
      <c r="B81" s="14"/>
      <c r="C81" s="14"/>
      <c r="D81" s="15"/>
      <c r="E81" s="117">
        <v>19</v>
      </c>
      <c r="F81" s="16"/>
      <c r="G81" s="17">
        <v>2089650674</v>
      </c>
      <c r="I81" s="3">
        <v>9602982354</v>
      </c>
      <c r="K81" s="17">
        <v>1290000000</v>
      </c>
      <c r="M81" s="3">
        <v>2500000000</v>
      </c>
    </row>
    <row r="82" spans="1:13" ht="20.100000000000001" customHeight="1">
      <c r="A82" s="2" t="s">
        <v>31</v>
      </c>
      <c r="B82" s="14"/>
      <c r="C82" s="14"/>
      <c r="D82" s="15"/>
      <c r="E82" s="117">
        <v>21</v>
      </c>
      <c r="F82" s="16"/>
      <c r="G82" s="17">
        <v>20896587183</v>
      </c>
      <c r="I82" s="3">
        <v>19929740333</v>
      </c>
      <c r="K82" s="17">
        <v>13294278953</v>
      </c>
      <c r="M82" s="3">
        <v>14325654123</v>
      </c>
    </row>
    <row r="83" spans="1:13" ht="20.100000000000001" customHeight="1">
      <c r="A83" s="15" t="s">
        <v>32</v>
      </c>
      <c r="B83" s="14"/>
      <c r="C83" s="14"/>
      <c r="D83" s="15"/>
      <c r="E83" s="117">
        <v>22</v>
      </c>
      <c r="F83" s="16"/>
      <c r="G83" s="17">
        <v>3187321358</v>
      </c>
      <c r="I83" s="3">
        <v>2641464022</v>
      </c>
      <c r="K83" s="17">
        <v>612989797</v>
      </c>
      <c r="M83" s="3">
        <v>558321870</v>
      </c>
    </row>
    <row r="84" spans="1:13" ht="20.100000000000001" customHeight="1">
      <c r="A84" s="15" t="s">
        <v>149</v>
      </c>
      <c r="B84" s="14"/>
      <c r="C84" s="14"/>
      <c r="D84" s="15"/>
      <c r="E84" s="117">
        <v>10</v>
      </c>
      <c r="F84" s="16"/>
      <c r="G84" s="17">
        <v>338098894</v>
      </c>
      <c r="I84" s="3">
        <v>299777409</v>
      </c>
      <c r="K84" s="17">
        <v>15338669</v>
      </c>
      <c r="M84" s="3">
        <v>38036891</v>
      </c>
    </row>
    <row r="85" spans="1:13" ht="20.100000000000001" customHeight="1">
      <c r="A85" s="2" t="s">
        <v>33</v>
      </c>
      <c r="B85" s="14"/>
      <c r="C85" s="14"/>
      <c r="D85" s="15"/>
      <c r="E85" s="117">
        <v>18</v>
      </c>
      <c r="F85" s="16"/>
      <c r="G85" s="17">
        <v>3182192159</v>
      </c>
      <c r="I85" s="3">
        <v>2822250985</v>
      </c>
      <c r="K85" s="17">
        <v>143526041</v>
      </c>
      <c r="M85" s="3">
        <v>133338621</v>
      </c>
    </row>
    <row r="86" spans="1:13" ht="20.100000000000001" customHeight="1">
      <c r="A86" s="15" t="s">
        <v>34</v>
      </c>
      <c r="B86" s="14"/>
      <c r="C86" s="14"/>
      <c r="D86" s="15"/>
      <c r="E86" s="117">
        <v>10</v>
      </c>
      <c r="F86" s="16"/>
      <c r="G86" s="17">
        <v>153274481</v>
      </c>
      <c r="I86" s="3">
        <v>207202028</v>
      </c>
      <c r="K86" s="17">
        <v>23689805</v>
      </c>
      <c r="M86" s="3">
        <v>35354893</v>
      </c>
    </row>
    <row r="87" spans="1:13" ht="20.100000000000001" customHeight="1">
      <c r="A87" s="15" t="s">
        <v>35</v>
      </c>
      <c r="B87" s="14"/>
      <c r="C87" s="14"/>
      <c r="D87" s="15"/>
      <c r="E87" s="117">
        <v>23</v>
      </c>
      <c r="F87" s="16"/>
      <c r="G87" s="17">
        <v>185791238</v>
      </c>
      <c r="I87" s="3">
        <v>158458824</v>
      </c>
      <c r="K87" s="17">
        <v>62353233</v>
      </c>
      <c r="M87" s="3">
        <v>52801726</v>
      </c>
    </row>
    <row r="88" spans="1:13" ht="20.100000000000001" customHeight="1">
      <c r="A88" s="15" t="s">
        <v>36</v>
      </c>
      <c r="B88" s="14"/>
      <c r="C88" s="14"/>
      <c r="D88" s="15"/>
      <c r="E88" s="117"/>
      <c r="F88" s="16"/>
      <c r="G88" s="19">
        <v>70878012</v>
      </c>
      <c r="I88" s="7">
        <v>84887925</v>
      </c>
      <c r="K88" s="19">
        <v>0</v>
      </c>
      <c r="M88" s="7">
        <v>0</v>
      </c>
    </row>
    <row r="89" spans="1:13" ht="8.1" customHeight="1">
      <c r="A89" s="15"/>
      <c r="B89" s="14"/>
      <c r="C89" s="14"/>
      <c r="D89" s="15"/>
      <c r="E89" s="117"/>
      <c r="F89" s="16"/>
      <c r="G89" s="17"/>
      <c r="K89" s="17"/>
    </row>
    <row r="90" spans="1:13" ht="20.100000000000001" customHeight="1">
      <c r="A90" s="14" t="s">
        <v>37</v>
      </c>
      <c r="B90" s="14"/>
      <c r="C90" s="14"/>
      <c r="D90" s="15"/>
      <c r="E90" s="117"/>
      <c r="F90" s="16"/>
      <c r="G90" s="19">
        <f>SUM(G81:G89)</f>
        <v>30103793999</v>
      </c>
      <c r="I90" s="7">
        <f>SUM(I81:I89)</f>
        <v>35746763880</v>
      </c>
      <c r="K90" s="19">
        <f>SUM(K81:K89)</f>
        <v>15442176498</v>
      </c>
      <c r="M90" s="7">
        <f>SUM(M81:M89)</f>
        <v>17643508124</v>
      </c>
    </row>
    <row r="91" spans="1:13" ht="8.1" customHeight="1">
      <c r="A91" s="15"/>
      <c r="B91" s="15"/>
      <c r="C91" s="15"/>
      <c r="D91" s="15"/>
      <c r="E91" s="117"/>
      <c r="F91" s="16"/>
      <c r="G91" s="17"/>
      <c r="K91" s="17"/>
    </row>
    <row r="92" spans="1:13" ht="20.100000000000001" customHeight="1">
      <c r="A92" s="14" t="s">
        <v>38</v>
      </c>
      <c r="B92" s="14"/>
      <c r="C92" s="14"/>
      <c r="D92" s="15"/>
      <c r="E92" s="117"/>
      <c r="F92" s="16"/>
      <c r="G92" s="19">
        <f>+G77+G90</f>
        <v>48739721115</v>
      </c>
      <c r="I92" s="7">
        <f>+I77+I90</f>
        <v>50453941872</v>
      </c>
      <c r="K92" s="19">
        <f>+K77+K90</f>
        <v>25004738945</v>
      </c>
      <c r="M92" s="7">
        <f>+M77+M90</f>
        <v>26649417921</v>
      </c>
    </row>
    <row r="93" spans="1:13" ht="20.100000000000001" customHeight="1">
      <c r="A93" s="14"/>
      <c r="B93" s="14"/>
      <c r="C93" s="14"/>
      <c r="D93" s="15"/>
      <c r="E93" s="117"/>
      <c r="F93" s="16"/>
      <c r="G93" s="27"/>
      <c r="H93" s="3"/>
      <c r="I93" s="27"/>
      <c r="J93" s="3"/>
      <c r="K93" s="27"/>
      <c r="L93" s="3"/>
      <c r="M93" s="27"/>
    </row>
    <row r="94" spans="1:13" ht="20.100000000000001" customHeight="1">
      <c r="A94" s="14"/>
      <c r="B94" s="14"/>
      <c r="C94" s="14"/>
      <c r="D94" s="15"/>
      <c r="E94" s="117"/>
      <c r="F94" s="16"/>
      <c r="G94" s="27"/>
      <c r="H94" s="3"/>
      <c r="I94" s="27"/>
      <c r="J94" s="3"/>
      <c r="K94" s="27"/>
      <c r="L94" s="3"/>
      <c r="M94" s="27"/>
    </row>
    <row r="95" spans="1:13" ht="21.95" customHeight="1">
      <c r="A95" s="161" t="s">
        <v>239</v>
      </c>
      <c r="B95" s="29"/>
      <c r="C95" s="29"/>
      <c r="D95" s="29"/>
      <c r="E95" s="114"/>
      <c r="F95" s="6"/>
      <c r="G95" s="7"/>
      <c r="H95" s="8"/>
      <c r="I95" s="7"/>
      <c r="J95" s="8"/>
      <c r="K95" s="7"/>
      <c r="L95" s="8"/>
      <c r="M95" s="7"/>
    </row>
    <row r="96" spans="1:13" ht="20.100000000000001" customHeight="1">
      <c r="A96" s="1" t="s">
        <v>0</v>
      </c>
      <c r="B96" s="1"/>
      <c r="C96" s="1"/>
      <c r="D96" s="1"/>
    </row>
    <row r="97" spans="1:13" ht="20.100000000000001" customHeight="1">
      <c r="A97" s="1" t="s">
        <v>1</v>
      </c>
      <c r="B97" s="1"/>
      <c r="C97" s="1"/>
      <c r="D97" s="1"/>
    </row>
    <row r="98" spans="1:13" ht="20.100000000000001" customHeight="1">
      <c r="A98" s="5" t="str">
        <f>$A$3</f>
        <v>ณ วันที่ 31 ธันวาคม พ.ศ. 2564</v>
      </c>
      <c r="B98" s="5"/>
      <c r="C98" s="5"/>
      <c r="D98" s="5"/>
      <c r="E98" s="114"/>
      <c r="F98" s="6"/>
      <c r="G98" s="7"/>
      <c r="H98" s="8"/>
      <c r="I98" s="7"/>
      <c r="J98" s="8"/>
      <c r="K98" s="7"/>
      <c r="L98" s="8"/>
      <c r="M98" s="7"/>
    </row>
    <row r="100" spans="1:13" ht="20.100000000000001" customHeight="1">
      <c r="G100" s="221" t="s">
        <v>191</v>
      </c>
      <c r="H100" s="221"/>
      <c r="I100" s="221"/>
      <c r="K100" s="221" t="s">
        <v>192</v>
      </c>
      <c r="L100" s="221"/>
      <c r="M100" s="221"/>
    </row>
    <row r="101" spans="1:13" ht="20.100000000000001" customHeight="1">
      <c r="G101" s="9" t="s">
        <v>205</v>
      </c>
      <c r="H101" s="10"/>
      <c r="I101" s="9" t="s">
        <v>143</v>
      </c>
      <c r="J101" s="10"/>
      <c r="K101" s="9" t="s">
        <v>205</v>
      </c>
      <c r="L101" s="10"/>
      <c r="M101" s="9" t="s">
        <v>143</v>
      </c>
    </row>
    <row r="102" spans="1:13" ht="20.100000000000001" customHeight="1">
      <c r="A102" s="11"/>
      <c r="B102" s="11"/>
      <c r="C102" s="11"/>
      <c r="D102" s="11"/>
      <c r="F102" s="12"/>
      <c r="G102" s="13" t="s">
        <v>3</v>
      </c>
      <c r="H102" s="10"/>
      <c r="I102" s="13" t="s">
        <v>3</v>
      </c>
      <c r="J102" s="10"/>
      <c r="K102" s="13" t="s">
        <v>3</v>
      </c>
      <c r="L102" s="10"/>
      <c r="M102" s="13" t="s">
        <v>3</v>
      </c>
    </row>
    <row r="103" spans="1:13" ht="6" customHeight="1">
      <c r="A103" s="14"/>
      <c r="B103" s="14"/>
      <c r="C103" s="14"/>
      <c r="D103" s="15"/>
      <c r="F103" s="16"/>
      <c r="G103" s="17"/>
      <c r="K103" s="17"/>
    </row>
    <row r="104" spans="1:13" ht="20.100000000000001" customHeight="1">
      <c r="A104" s="14" t="s">
        <v>157</v>
      </c>
      <c r="B104" s="14"/>
      <c r="C104" s="14"/>
      <c r="D104" s="15"/>
      <c r="F104" s="16"/>
      <c r="G104" s="17"/>
      <c r="K104" s="17"/>
    </row>
    <row r="105" spans="1:13" ht="6" customHeight="1">
      <c r="A105" s="14"/>
      <c r="B105" s="14"/>
      <c r="C105" s="14"/>
      <c r="D105" s="15"/>
      <c r="E105" s="119"/>
      <c r="F105" s="16"/>
      <c r="G105" s="17"/>
      <c r="K105" s="17"/>
    </row>
    <row r="106" spans="1:13" ht="20.100000000000001" customHeight="1">
      <c r="A106" s="14" t="s">
        <v>39</v>
      </c>
      <c r="B106" s="14"/>
      <c r="C106" s="14"/>
      <c r="D106" s="15"/>
      <c r="E106" s="117"/>
      <c r="F106" s="16"/>
      <c r="G106" s="17"/>
      <c r="K106" s="17"/>
    </row>
    <row r="107" spans="1:13" ht="6" customHeight="1">
      <c r="A107" s="15"/>
      <c r="B107" s="15"/>
      <c r="C107" s="15"/>
      <c r="D107" s="15"/>
      <c r="E107" s="117"/>
      <c r="F107" s="16"/>
      <c r="G107" s="17"/>
      <c r="K107" s="17"/>
    </row>
    <row r="108" spans="1:13" ht="20.100000000000001" customHeight="1">
      <c r="A108" s="15" t="s">
        <v>40</v>
      </c>
      <c r="B108" s="15"/>
      <c r="C108" s="15"/>
      <c r="D108" s="15"/>
      <c r="E108" s="117"/>
      <c r="F108" s="16"/>
      <c r="G108" s="17"/>
      <c r="K108" s="17"/>
    </row>
    <row r="109" spans="1:13" ht="20.100000000000001" customHeight="1">
      <c r="A109" s="15"/>
      <c r="B109" s="15" t="s">
        <v>41</v>
      </c>
      <c r="C109" s="15"/>
      <c r="D109" s="15"/>
      <c r="F109" s="16"/>
      <c r="G109" s="17"/>
      <c r="K109" s="17"/>
    </row>
    <row r="110" spans="1:13" ht="20.100000000000001" customHeight="1">
      <c r="A110" s="15"/>
      <c r="B110" s="15"/>
      <c r="C110" s="15" t="s">
        <v>42</v>
      </c>
      <c r="D110" s="15"/>
      <c r="E110" s="117"/>
      <c r="F110" s="16"/>
      <c r="G110" s="17"/>
      <c r="K110" s="17"/>
    </row>
    <row r="111" spans="1:13" ht="20.100000000000001" customHeight="1" thickBot="1">
      <c r="A111" s="15"/>
      <c r="B111" s="15"/>
      <c r="C111" s="15"/>
      <c r="D111" s="2" t="s">
        <v>43</v>
      </c>
      <c r="E111" s="117"/>
      <c r="F111" s="16"/>
      <c r="G111" s="25">
        <v>1567773019</v>
      </c>
      <c r="I111" s="26">
        <v>1567773019</v>
      </c>
      <c r="K111" s="25">
        <v>1567773019</v>
      </c>
      <c r="M111" s="26">
        <v>1567773019</v>
      </c>
    </row>
    <row r="112" spans="1:13" ht="6" customHeight="1" thickTop="1">
      <c r="A112" s="15"/>
      <c r="B112" s="15"/>
      <c r="C112" s="15"/>
      <c r="D112" s="15"/>
      <c r="E112" s="117"/>
      <c r="F112" s="16"/>
      <c r="G112" s="17"/>
      <c r="K112" s="17"/>
    </row>
    <row r="113" spans="1:13" ht="20.100000000000001" customHeight="1">
      <c r="B113" s="15" t="s">
        <v>44</v>
      </c>
      <c r="C113" s="15"/>
      <c r="D113" s="15"/>
      <c r="E113" s="117"/>
      <c r="F113" s="16"/>
      <c r="G113" s="17"/>
      <c r="K113" s="17"/>
    </row>
    <row r="114" spans="1:13" ht="20.100000000000001" customHeight="1">
      <c r="B114" s="15"/>
      <c r="C114" s="15" t="s">
        <v>152</v>
      </c>
      <c r="E114" s="117"/>
      <c r="F114" s="16"/>
      <c r="G114" s="17"/>
      <c r="K114" s="17"/>
    </row>
    <row r="115" spans="1:13" ht="20.100000000000001" customHeight="1">
      <c r="A115" s="15"/>
      <c r="B115" s="15"/>
      <c r="C115" s="15"/>
      <c r="D115" s="15" t="s">
        <v>45</v>
      </c>
      <c r="E115" s="117"/>
      <c r="F115" s="16"/>
      <c r="G115" s="17">
        <v>1494683468</v>
      </c>
      <c r="I115" s="3">
        <v>1494683468</v>
      </c>
      <c r="K115" s="17">
        <v>1494683468</v>
      </c>
      <c r="M115" s="3">
        <v>1494683468</v>
      </c>
    </row>
    <row r="116" spans="1:13" ht="20.100000000000001" customHeight="1">
      <c r="A116" s="15" t="s">
        <v>46</v>
      </c>
      <c r="B116" s="14"/>
      <c r="C116" s="14"/>
      <c r="D116" s="15"/>
      <c r="E116" s="117"/>
      <c r="F116" s="16"/>
      <c r="G116" s="17">
        <v>15266493181</v>
      </c>
      <c r="I116" s="3">
        <v>15266493181</v>
      </c>
      <c r="K116" s="17">
        <v>15266493181</v>
      </c>
      <c r="M116" s="3">
        <v>15266493181</v>
      </c>
    </row>
    <row r="117" spans="1:13" ht="20.100000000000001" customHeight="1">
      <c r="A117" s="2" t="s">
        <v>47</v>
      </c>
      <c r="B117" s="15"/>
      <c r="C117" s="14"/>
      <c r="E117" s="117"/>
      <c r="F117" s="16"/>
      <c r="G117" s="17">
        <v>172861100</v>
      </c>
      <c r="I117" s="3">
        <v>172861100</v>
      </c>
      <c r="K117" s="17">
        <v>202175962</v>
      </c>
      <c r="M117" s="3">
        <v>202175962</v>
      </c>
    </row>
    <row r="118" spans="1:13" ht="20.100000000000001" customHeight="1">
      <c r="A118" s="15" t="s">
        <v>48</v>
      </c>
      <c r="B118" s="14"/>
      <c r="C118" s="14"/>
      <c r="D118" s="15"/>
      <c r="E118" s="117"/>
      <c r="F118" s="16"/>
      <c r="G118" s="17"/>
      <c r="K118" s="17"/>
    </row>
    <row r="119" spans="1:13" ht="20.100000000000001" customHeight="1">
      <c r="A119" s="15"/>
      <c r="B119" s="15" t="s">
        <v>49</v>
      </c>
      <c r="C119" s="15"/>
      <c r="E119" s="117"/>
      <c r="F119" s="16"/>
      <c r="G119" s="17">
        <v>156777302</v>
      </c>
      <c r="I119" s="3">
        <v>156777302</v>
      </c>
      <c r="J119" s="16"/>
      <c r="K119" s="17">
        <v>156777302</v>
      </c>
      <c r="M119" s="3">
        <v>156777302</v>
      </c>
    </row>
    <row r="120" spans="1:13" ht="20.100000000000001" customHeight="1">
      <c r="A120" s="15"/>
      <c r="B120" s="15" t="s">
        <v>99</v>
      </c>
      <c r="C120" s="15"/>
      <c r="E120" s="117"/>
      <c r="F120" s="16"/>
      <c r="G120" s="17">
        <v>10158393866</v>
      </c>
      <c r="H120" s="34"/>
      <c r="I120" s="3">
        <v>8916505414</v>
      </c>
      <c r="J120" s="35"/>
      <c r="K120" s="17">
        <v>3423385669</v>
      </c>
      <c r="L120" s="34"/>
      <c r="M120" s="3">
        <v>2539367090</v>
      </c>
    </row>
    <row r="121" spans="1:13" ht="20.100000000000001" customHeight="1">
      <c r="A121" s="15" t="s">
        <v>50</v>
      </c>
      <c r="B121" s="15"/>
      <c r="C121" s="15"/>
      <c r="E121" s="117"/>
      <c r="F121" s="16"/>
      <c r="G121" s="36">
        <v>3344898451</v>
      </c>
      <c r="H121" s="34"/>
      <c r="I121" s="37">
        <v>2797865689</v>
      </c>
      <c r="J121" s="35"/>
      <c r="K121" s="36">
        <v>752238883</v>
      </c>
      <c r="L121" s="34"/>
      <c r="M121" s="37">
        <v>805734459</v>
      </c>
    </row>
    <row r="122" spans="1:13" ht="6" customHeight="1">
      <c r="A122" s="15"/>
      <c r="B122" s="15"/>
      <c r="C122" s="15"/>
      <c r="D122" s="15"/>
      <c r="E122" s="117"/>
      <c r="F122" s="16"/>
      <c r="G122" s="17"/>
      <c r="K122" s="17"/>
    </row>
    <row r="123" spans="1:13" ht="20.100000000000001" customHeight="1">
      <c r="A123" s="1" t="s">
        <v>221</v>
      </c>
      <c r="B123" s="1"/>
      <c r="E123" s="117"/>
      <c r="F123" s="16"/>
      <c r="G123" s="17">
        <f>SUM(G115:G121)</f>
        <v>30594107368</v>
      </c>
      <c r="I123" s="3">
        <f>SUM(I115:I121)</f>
        <v>28805186154</v>
      </c>
      <c r="K123" s="17">
        <f>SUM(K115:K121)</f>
        <v>21295754465</v>
      </c>
      <c r="M123" s="3">
        <f>SUM(M115:M121)</f>
        <v>20465231462</v>
      </c>
    </row>
    <row r="124" spans="1:13" ht="20.100000000000001" customHeight="1">
      <c r="A124" s="2" t="s">
        <v>51</v>
      </c>
      <c r="E124" s="117"/>
      <c r="F124" s="16"/>
      <c r="G124" s="19">
        <v>3435664978</v>
      </c>
      <c r="I124" s="7">
        <v>3361980334</v>
      </c>
      <c r="K124" s="19" t="s">
        <v>170</v>
      </c>
      <c r="M124" s="7">
        <v>0</v>
      </c>
    </row>
    <row r="125" spans="1:13" ht="6" customHeight="1">
      <c r="A125" s="15"/>
      <c r="B125" s="15"/>
      <c r="C125" s="15"/>
      <c r="D125" s="15"/>
      <c r="E125" s="117"/>
      <c r="F125" s="16"/>
      <c r="G125" s="17"/>
      <c r="K125" s="17"/>
    </row>
    <row r="126" spans="1:13" ht="20.100000000000001" customHeight="1">
      <c r="A126" s="1" t="s">
        <v>52</v>
      </c>
      <c r="E126" s="117"/>
      <c r="F126" s="16"/>
      <c r="G126" s="19">
        <f>SUM(G123:G124)</f>
        <v>34029772346</v>
      </c>
      <c r="I126" s="7">
        <f>SUM(I123:I124)</f>
        <v>32167166488</v>
      </c>
      <c r="K126" s="19">
        <f>SUM(K123:K124)</f>
        <v>21295754465</v>
      </c>
      <c r="M126" s="7">
        <f>SUM(M123:M124)</f>
        <v>20465231462</v>
      </c>
    </row>
    <row r="127" spans="1:13" ht="6" customHeight="1">
      <c r="A127" s="15"/>
      <c r="B127" s="15"/>
      <c r="C127" s="15"/>
      <c r="D127" s="15"/>
      <c r="E127" s="117"/>
      <c r="F127" s="16"/>
      <c r="G127" s="17"/>
      <c r="K127" s="17"/>
    </row>
    <row r="128" spans="1:13" ht="20.100000000000001" customHeight="1" thickBot="1">
      <c r="A128" s="1" t="s">
        <v>53</v>
      </c>
      <c r="B128" s="1"/>
      <c r="C128" s="1"/>
      <c r="D128" s="1"/>
      <c r="E128" s="121"/>
      <c r="F128" s="12"/>
      <c r="G128" s="25">
        <f>+G126+G92</f>
        <v>82769493461</v>
      </c>
      <c r="H128" s="38"/>
      <c r="I128" s="26">
        <f>+I126+I92</f>
        <v>82621108360</v>
      </c>
      <c r="J128" s="38"/>
      <c r="K128" s="25">
        <f>+K126+K92</f>
        <v>46300493410</v>
      </c>
      <c r="L128" s="38"/>
      <c r="M128" s="26">
        <f>+M126+M92</f>
        <v>47114649383</v>
      </c>
    </row>
    <row r="129" spans="1:13" ht="19.5" thickTop="1">
      <c r="A129" s="1"/>
      <c r="B129" s="1"/>
      <c r="C129" s="1"/>
      <c r="D129" s="1"/>
      <c r="E129" s="121"/>
      <c r="F129" s="12"/>
      <c r="H129" s="38"/>
      <c r="J129" s="38"/>
      <c r="L129" s="38"/>
    </row>
    <row r="130" spans="1:13" ht="18.75">
      <c r="A130" s="1"/>
      <c r="B130" s="1"/>
      <c r="C130" s="1"/>
      <c r="D130" s="1"/>
      <c r="E130" s="121"/>
      <c r="F130" s="12"/>
      <c r="H130" s="38"/>
      <c r="J130" s="38"/>
      <c r="L130" s="38"/>
    </row>
    <row r="131" spans="1:13" ht="18.75">
      <c r="A131" s="1"/>
      <c r="B131" s="1"/>
      <c r="C131" s="1"/>
      <c r="D131" s="1"/>
      <c r="E131" s="121"/>
      <c r="F131" s="12"/>
      <c r="H131" s="38"/>
      <c r="J131" s="38"/>
      <c r="L131" s="38"/>
    </row>
    <row r="132" spans="1:13" ht="18.75">
      <c r="A132" s="1"/>
      <c r="B132" s="1"/>
      <c r="C132" s="1"/>
      <c r="D132" s="1"/>
      <c r="E132" s="121"/>
      <c r="F132" s="12"/>
      <c r="H132" s="38"/>
      <c r="J132" s="38"/>
      <c r="L132" s="38"/>
    </row>
    <row r="133" spans="1:13" ht="18.75">
      <c r="A133" s="1"/>
      <c r="B133" s="1"/>
      <c r="C133" s="1"/>
      <c r="D133" s="1"/>
      <c r="E133" s="121"/>
      <c r="F133" s="12"/>
      <c r="H133" s="38"/>
      <c r="J133" s="38"/>
      <c r="L133" s="38"/>
    </row>
    <row r="134" spans="1:13" ht="18.75">
      <c r="A134" s="1"/>
      <c r="B134" s="1"/>
      <c r="C134" s="1"/>
      <c r="D134" s="1"/>
      <c r="E134" s="121"/>
      <c r="F134" s="12"/>
      <c r="H134" s="38"/>
      <c r="J134" s="38"/>
      <c r="L134" s="38"/>
    </row>
    <row r="135" spans="1:13" ht="18.75">
      <c r="A135" s="1"/>
      <c r="B135" s="1"/>
      <c r="C135" s="1"/>
      <c r="D135" s="1"/>
      <c r="E135" s="121"/>
      <c r="F135" s="12"/>
      <c r="H135" s="38"/>
      <c r="J135" s="38"/>
      <c r="L135" s="38"/>
    </row>
    <row r="136" spans="1:13" ht="18.75">
      <c r="A136" s="1"/>
      <c r="B136" s="1"/>
      <c r="C136" s="1"/>
      <c r="D136" s="1"/>
      <c r="E136" s="121"/>
      <c r="F136" s="12"/>
      <c r="H136" s="38"/>
      <c r="J136" s="38"/>
      <c r="L136" s="38"/>
    </row>
    <row r="137" spans="1:13" ht="18.75">
      <c r="A137" s="1"/>
      <c r="B137" s="1"/>
      <c r="C137" s="1"/>
      <c r="D137" s="1"/>
      <c r="E137" s="121"/>
      <c r="F137" s="12"/>
      <c r="H137" s="38"/>
      <c r="J137" s="38"/>
      <c r="L137" s="38"/>
    </row>
    <row r="138" spans="1:13" ht="18" customHeight="1">
      <c r="A138" s="1"/>
      <c r="B138" s="1"/>
      <c r="C138" s="1"/>
      <c r="D138" s="1"/>
      <c r="E138" s="121"/>
      <c r="F138" s="12"/>
      <c r="H138" s="38"/>
      <c r="J138" s="38"/>
      <c r="L138" s="38"/>
    </row>
    <row r="139" spans="1:13" ht="18" customHeight="1">
      <c r="A139" s="1"/>
      <c r="B139" s="1"/>
      <c r="C139" s="1"/>
      <c r="D139" s="1"/>
      <c r="E139" s="121"/>
      <c r="F139" s="12"/>
      <c r="H139" s="38"/>
      <c r="J139" s="38"/>
      <c r="L139" s="38"/>
    </row>
    <row r="140" spans="1:13" ht="18" customHeight="1">
      <c r="A140" s="1"/>
      <c r="B140" s="1"/>
      <c r="C140" s="1"/>
      <c r="D140" s="1"/>
      <c r="E140" s="121"/>
      <c r="F140" s="12"/>
      <c r="H140" s="38"/>
      <c r="J140" s="38"/>
      <c r="L140" s="38"/>
    </row>
    <row r="141" spans="1:13" ht="9.75" customHeight="1">
      <c r="A141" s="1"/>
      <c r="B141" s="1"/>
      <c r="C141" s="1"/>
      <c r="D141" s="1"/>
      <c r="E141" s="121"/>
      <c r="F141" s="12"/>
      <c r="H141" s="38"/>
      <c r="J141" s="38"/>
      <c r="L141" s="38"/>
    </row>
    <row r="142" spans="1:13" ht="21.95" customHeight="1">
      <c r="A142" s="161" t="s">
        <v>239</v>
      </c>
      <c r="B142" s="29"/>
      <c r="C142" s="29"/>
      <c r="D142" s="29"/>
      <c r="E142" s="114"/>
      <c r="F142" s="6"/>
      <c r="G142" s="7"/>
      <c r="H142" s="8"/>
      <c r="I142" s="7"/>
      <c r="J142" s="8"/>
      <c r="K142" s="7"/>
      <c r="L142" s="8"/>
      <c r="M142" s="7"/>
    </row>
  </sheetData>
  <mergeCells count="6">
    <mergeCell ref="G5:I5"/>
    <mergeCell ref="K5:M5"/>
    <mergeCell ref="G55:I55"/>
    <mergeCell ref="K55:M55"/>
    <mergeCell ref="G100:I100"/>
    <mergeCell ref="K100:M100"/>
  </mergeCells>
  <pageMargins left="0.8" right="0.5" top="0.5" bottom="0.6" header="0.49" footer="0.4"/>
  <pageSetup paperSize="9" scale="95" firstPageNumber="8" orientation="portrait" useFirstPageNumber="1" horizontalDpi="1200" verticalDpi="1200" r:id="rId1"/>
  <headerFooter>
    <oddFooter>&amp;R&amp;"Browallia New,Regular"&amp;13&amp;P</oddFooter>
  </headerFooter>
  <rowBreaks count="2" manualBreakCount="2">
    <brk id="50" max="16383" man="1"/>
    <brk id="9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showZeros="0" topLeftCell="A88" zoomScaleNormal="100" zoomScaleSheetLayoutView="100" workbookViewId="0">
      <selection activeCell="A85" sqref="A85:XFD85"/>
    </sheetView>
  </sheetViews>
  <sheetFormatPr defaultColWidth="9.140625" defaultRowHeight="18" customHeight="1"/>
  <cols>
    <col min="1" max="3" width="1.28515625" style="2" customWidth="1"/>
    <col min="4" max="4" width="34.42578125" style="2" customWidth="1"/>
    <col min="5" max="5" width="8.28515625" style="122" customWidth="1"/>
    <col min="6" max="6" width="0.7109375" style="4" customWidth="1"/>
    <col min="7" max="7" width="13.28515625" style="4" customWidth="1"/>
    <col min="8" max="8" width="0.7109375" style="4" customWidth="1"/>
    <col min="9" max="9" width="13.28515625" style="3" customWidth="1"/>
    <col min="10" max="10" width="0.7109375" style="4" customWidth="1"/>
    <col min="11" max="11" width="13.28515625" style="4" customWidth="1"/>
    <col min="12" max="12" width="0.7109375" style="4" customWidth="1"/>
    <col min="13" max="13" width="13.28515625" style="3" customWidth="1"/>
    <col min="14" max="16384" width="9.140625" style="2"/>
  </cols>
  <sheetData>
    <row r="1" spans="1:13" ht="20.100000000000001" customHeight="1">
      <c r="A1" s="1" t="s">
        <v>0</v>
      </c>
      <c r="B1" s="1"/>
      <c r="C1" s="1"/>
      <c r="D1" s="1"/>
    </row>
    <row r="2" spans="1:13" ht="20.100000000000001" customHeight="1">
      <c r="A2" s="1" t="s">
        <v>193</v>
      </c>
      <c r="B2" s="1"/>
      <c r="C2" s="1"/>
      <c r="D2" s="1"/>
    </row>
    <row r="3" spans="1:13" ht="20.100000000000001" customHeight="1">
      <c r="A3" s="5" t="s">
        <v>207</v>
      </c>
      <c r="B3" s="5"/>
      <c r="C3" s="5"/>
      <c r="D3" s="5"/>
      <c r="E3" s="123"/>
      <c r="F3" s="8"/>
      <c r="G3" s="8"/>
      <c r="H3" s="8"/>
      <c r="I3" s="7"/>
      <c r="J3" s="8"/>
      <c r="K3" s="8"/>
      <c r="L3" s="8"/>
      <c r="M3" s="7"/>
    </row>
    <row r="4" spans="1:13" ht="20.100000000000001" customHeight="1"/>
    <row r="5" spans="1:13" ht="20.100000000000001" customHeight="1">
      <c r="F5" s="54"/>
      <c r="G5" s="222" t="s">
        <v>191</v>
      </c>
      <c r="H5" s="222"/>
      <c r="I5" s="222"/>
      <c r="K5" s="222" t="s">
        <v>192</v>
      </c>
      <c r="L5" s="222"/>
      <c r="M5" s="222"/>
    </row>
    <row r="6" spans="1:13" ht="20.100000000000001" customHeight="1">
      <c r="E6" s="127"/>
      <c r="F6" s="67"/>
      <c r="G6" s="10" t="s">
        <v>205</v>
      </c>
      <c r="H6" s="67"/>
      <c r="I6" s="9" t="s">
        <v>143</v>
      </c>
      <c r="J6" s="10"/>
      <c r="K6" s="10" t="s">
        <v>205</v>
      </c>
      <c r="L6" s="67"/>
      <c r="M6" s="9" t="s">
        <v>143</v>
      </c>
    </row>
    <row r="7" spans="1:13" ht="20.100000000000001" customHeight="1">
      <c r="E7" s="115" t="s">
        <v>2</v>
      </c>
      <c r="F7" s="10"/>
      <c r="G7" s="55" t="s">
        <v>3</v>
      </c>
      <c r="H7" s="10"/>
      <c r="I7" s="13" t="s">
        <v>3</v>
      </c>
      <c r="J7" s="10"/>
      <c r="K7" s="55" t="s">
        <v>3</v>
      </c>
      <c r="L7" s="10"/>
      <c r="M7" s="13" t="s">
        <v>3</v>
      </c>
    </row>
    <row r="8" spans="1:13" ht="6" customHeight="1">
      <c r="G8" s="17"/>
      <c r="K8" s="17"/>
    </row>
    <row r="9" spans="1:13" ht="20.100000000000001" customHeight="1">
      <c r="A9" s="2" t="s">
        <v>54</v>
      </c>
      <c r="E9" s="124"/>
      <c r="G9" s="17">
        <v>2014079356</v>
      </c>
      <c r="I9" s="3">
        <v>1841904754</v>
      </c>
      <c r="J9" s="54"/>
      <c r="K9" s="18">
        <v>203971159</v>
      </c>
      <c r="M9" s="21">
        <v>125585494</v>
      </c>
    </row>
    <row r="10" spans="1:13" ht="20.100000000000001" customHeight="1">
      <c r="A10" s="2" t="s">
        <v>55</v>
      </c>
      <c r="E10" s="124"/>
      <c r="F10" s="56"/>
      <c r="G10" s="17">
        <v>6539351452</v>
      </c>
      <c r="H10" s="56"/>
      <c r="I10" s="3">
        <v>3535165860</v>
      </c>
      <c r="J10" s="54"/>
      <c r="K10" s="17">
        <v>1274829510</v>
      </c>
      <c r="L10" s="56"/>
      <c r="M10" s="3">
        <v>0</v>
      </c>
    </row>
    <row r="11" spans="1:13" ht="20.100000000000001" customHeight="1">
      <c r="A11" s="2" t="s">
        <v>56</v>
      </c>
      <c r="E11" s="124"/>
      <c r="F11" s="56"/>
      <c r="G11" s="17">
        <v>1863780849</v>
      </c>
      <c r="H11" s="56"/>
      <c r="I11" s="3">
        <v>1537234593</v>
      </c>
      <c r="J11" s="54"/>
      <c r="K11" s="17">
        <v>0</v>
      </c>
      <c r="L11" s="56"/>
      <c r="M11" s="3">
        <v>0</v>
      </c>
    </row>
    <row r="12" spans="1:13" ht="20.100000000000001" customHeight="1">
      <c r="A12" s="57" t="s">
        <v>57</v>
      </c>
      <c r="E12" s="124"/>
      <c r="G12" s="17">
        <v>-950897525</v>
      </c>
      <c r="I12" s="3">
        <v>-841275405</v>
      </c>
      <c r="J12" s="54"/>
      <c r="K12" s="18">
        <v>-98929357</v>
      </c>
      <c r="M12" s="21">
        <v>-65630499</v>
      </c>
    </row>
    <row r="13" spans="1:13" ht="20.100000000000001" customHeight="1">
      <c r="A13" s="2" t="s">
        <v>58</v>
      </c>
      <c r="E13" s="124"/>
      <c r="F13" s="56"/>
      <c r="G13" s="17">
        <v>-3604695080</v>
      </c>
      <c r="H13" s="56"/>
      <c r="I13" s="3">
        <v>-2055069566</v>
      </c>
      <c r="J13" s="54"/>
      <c r="K13" s="17">
        <v>-897386402</v>
      </c>
      <c r="L13" s="56"/>
      <c r="M13" s="3">
        <v>0</v>
      </c>
    </row>
    <row r="14" spans="1:13" ht="20.100000000000001" customHeight="1">
      <c r="A14" s="2" t="s">
        <v>59</v>
      </c>
      <c r="E14" s="124"/>
      <c r="F14" s="56"/>
      <c r="G14" s="58">
        <v>-1107453238</v>
      </c>
      <c r="H14" s="56"/>
      <c r="I14" s="147">
        <v>-944935329</v>
      </c>
      <c r="J14" s="54"/>
      <c r="K14" s="19">
        <v>0</v>
      </c>
      <c r="L14" s="56"/>
      <c r="M14" s="7">
        <v>0</v>
      </c>
    </row>
    <row r="15" spans="1:13" ht="6" customHeight="1">
      <c r="G15" s="17"/>
      <c r="J15" s="54"/>
      <c r="K15" s="17"/>
    </row>
    <row r="16" spans="1:13" ht="20.100000000000001" customHeight="1">
      <c r="A16" s="1" t="s">
        <v>60</v>
      </c>
      <c r="B16" s="1"/>
      <c r="C16" s="1"/>
      <c r="D16" s="1"/>
      <c r="G16" s="17">
        <f>SUM(G9:G14)</f>
        <v>4754165814</v>
      </c>
      <c r="I16" s="3">
        <f>SUM(I9:I14)</f>
        <v>3073024907</v>
      </c>
      <c r="J16" s="54"/>
      <c r="K16" s="17">
        <f>SUM(K9:K14)</f>
        <v>482484910</v>
      </c>
      <c r="M16" s="3">
        <f>SUM(M9:M14)</f>
        <v>59954995</v>
      </c>
    </row>
    <row r="17" spans="1:13" ht="20.100000000000001" customHeight="1">
      <c r="A17" s="2" t="s">
        <v>61</v>
      </c>
      <c r="E17" s="124"/>
      <c r="G17" s="17">
        <v>1221609942</v>
      </c>
      <c r="I17" s="3">
        <v>1283574414</v>
      </c>
      <c r="J17" s="54"/>
      <c r="K17" s="17">
        <v>2934003460</v>
      </c>
      <c r="M17" s="3">
        <v>2205435904</v>
      </c>
    </row>
    <row r="18" spans="1:13" ht="20.100000000000001" customHeight="1">
      <c r="A18" s="2" t="s">
        <v>62</v>
      </c>
      <c r="E18" s="124"/>
      <c r="F18" s="56"/>
      <c r="G18" s="17">
        <v>-122082655</v>
      </c>
      <c r="H18" s="56"/>
      <c r="I18" s="3">
        <v>-145247992</v>
      </c>
      <c r="J18" s="54"/>
      <c r="K18" s="17">
        <v>0</v>
      </c>
      <c r="L18" s="56"/>
      <c r="M18" s="3">
        <v>0</v>
      </c>
    </row>
    <row r="19" spans="1:13" ht="20.100000000000001" customHeight="1">
      <c r="A19" s="2" t="s">
        <v>63</v>
      </c>
      <c r="E19" s="117"/>
      <c r="G19" s="17">
        <v>-1481822158</v>
      </c>
      <c r="I19" s="3">
        <v>-1150137154</v>
      </c>
      <c r="J19" s="16"/>
      <c r="K19" s="17">
        <v>-400195099</v>
      </c>
      <c r="M19" s="3">
        <v>-273825265</v>
      </c>
    </row>
    <row r="20" spans="1:13" ht="20.100000000000001" customHeight="1">
      <c r="A20" s="2" t="s">
        <v>64</v>
      </c>
      <c r="E20" s="124">
        <v>26</v>
      </c>
      <c r="G20" s="17">
        <v>-1145549180</v>
      </c>
      <c r="I20" s="3">
        <v>-1112285440</v>
      </c>
      <c r="J20" s="54"/>
      <c r="K20" s="17">
        <v>-760530991</v>
      </c>
      <c r="M20" s="3">
        <v>-757813487</v>
      </c>
    </row>
    <row r="21" spans="1:13" ht="20.100000000000001" customHeight="1">
      <c r="A21" s="2" t="s">
        <v>65</v>
      </c>
      <c r="E21" s="125"/>
      <c r="F21" s="56"/>
      <c r="G21" s="58">
        <v>325069457</v>
      </c>
      <c r="H21" s="56"/>
      <c r="I21" s="147">
        <v>1208764062</v>
      </c>
      <c r="J21" s="54"/>
      <c r="K21" s="19">
        <v>0</v>
      </c>
      <c r="L21" s="56"/>
      <c r="M21" s="7">
        <v>0</v>
      </c>
    </row>
    <row r="22" spans="1:13" ht="6" customHeight="1">
      <c r="G22" s="17"/>
      <c r="J22" s="54"/>
      <c r="K22" s="17"/>
    </row>
    <row r="23" spans="1:13" ht="20.100000000000001" customHeight="1">
      <c r="A23" s="1" t="s">
        <v>166</v>
      </c>
      <c r="B23" s="1"/>
      <c r="C23" s="1"/>
      <c r="D23" s="1"/>
      <c r="E23" s="124"/>
      <c r="G23" s="17">
        <f>SUM(G16:G21)</f>
        <v>3551391220</v>
      </c>
      <c r="I23" s="3">
        <f>SUM(I16:I21)</f>
        <v>3157692797</v>
      </c>
      <c r="J23" s="54"/>
      <c r="K23" s="17">
        <f>SUM(K16:K21)</f>
        <v>2255762280</v>
      </c>
      <c r="M23" s="3">
        <f>SUM(M16:M21)</f>
        <v>1233752147</v>
      </c>
    </row>
    <row r="24" spans="1:13" ht="20.100000000000001" customHeight="1">
      <c r="A24" s="2" t="s">
        <v>66</v>
      </c>
      <c r="E24" s="126">
        <v>28</v>
      </c>
      <c r="G24" s="19">
        <v>-678583705</v>
      </c>
      <c r="I24" s="7">
        <v>-292929163</v>
      </c>
      <c r="J24" s="54"/>
      <c r="K24" s="19">
        <v>-23561314</v>
      </c>
      <c r="M24" s="7">
        <v>840046</v>
      </c>
    </row>
    <row r="25" spans="1:13" ht="6" customHeight="1">
      <c r="G25" s="17"/>
      <c r="J25" s="54"/>
      <c r="K25" s="17"/>
    </row>
    <row r="26" spans="1:13" ht="20.100000000000001" customHeight="1">
      <c r="A26" s="1" t="s">
        <v>194</v>
      </c>
      <c r="B26" s="1"/>
      <c r="C26" s="1"/>
      <c r="D26" s="1"/>
      <c r="G26" s="19">
        <f>SUM(G23:G24)</f>
        <v>2872807515</v>
      </c>
      <c r="I26" s="7">
        <f>SUM(I23:I24)</f>
        <v>2864763634</v>
      </c>
      <c r="J26" s="54"/>
      <c r="K26" s="19">
        <f>SUM(K23:K24)</f>
        <v>2232200966</v>
      </c>
      <c r="M26" s="7">
        <f>SUM(M23:M24)</f>
        <v>1234592193</v>
      </c>
    </row>
    <row r="27" spans="1:13" ht="8.1" customHeight="1">
      <c r="A27" s="1"/>
      <c r="B27" s="1"/>
      <c r="C27" s="1"/>
      <c r="D27" s="1"/>
      <c r="G27" s="17"/>
      <c r="J27" s="54"/>
      <c r="K27" s="17"/>
    </row>
    <row r="28" spans="1:13" ht="20.100000000000001" customHeight="1">
      <c r="A28" s="2" t="s">
        <v>67</v>
      </c>
      <c r="G28" s="17"/>
      <c r="J28" s="54"/>
      <c r="K28" s="17"/>
    </row>
    <row r="29" spans="1:13" ht="20.100000000000001" customHeight="1">
      <c r="B29" s="2" t="s">
        <v>168</v>
      </c>
      <c r="G29" s="17"/>
      <c r="J29" s="54"/>
      <c r="K29" s="17"/>
    </row>
    <row r="30" spans="1:13" ht="20.100000000000001" customHeight="1">
      <c r="C30" s="2" t="s">
        <v>69</v>
      </c>
      <c r="G30" s="17"/>
      <c r="J30" s="54"/>
      <c r="K30" s="17"/>
    </row>
    <row r="31" spans="1:13" ht="20.100000000000001" customHeight="1">
      <c r="C31" s="2" t="s">
        <v>223</v>
      </c>
      <c r="G31" s="17"/>
      <c r="J31" s="54"/>
      <c r="K31" s="17"/>
    </row>
    <row r="32" spans="1:13" ht="20.100000000000001" customHeight="1">
      <c r="D32" s="2" t="s">
        <v>169</v>
      </c>
      <c r="E32" s="126">
        <v>10</v>
      </c>
      <c r="G32" s="17">
        <v>109616872</v>
      </c>
      <c r="I32" s="3">
        <v>-1829836070</v>
      </c>
      <c r="J32" s="54"/>
      <c r="K32" s="17">
        <v>-66869470</v>
      </c>
      <c r="M32" s="3">
        <v>-1715804593</v>
      </c>
    </row>
    <row r="33" spans="1:13" ht="20.100000000000001" customHeight="1">
      <c r="C33" s="2" t="s">
        <v>190</v>
      </c>
      <c r="G33" s="17"/>
      <c r="J33" s="54"/>
      <c r="K33" s="17"/>
    </row>
    <row r="34" spans="1:13" ht="20.100000000000001" customHeight="1">
      <c r="D34" s="2" t="s">
        <v>72</v>
      </c>
      <c r="E34" s="126">
        <v>28</v>
      </c>
      <c r="G34" s="58">
        <v>-21923374</v>
      </c>
      <c r="I34" s="147">
        <v>365967214</v>
      </c>
      <c r="J34" s="54"/>
      <c r="K34" s="58">
        <v>13373894</v>
      </c>
      <c r="M34" s="147">
        <v>343160919</v>
      </c>
    </row>
    <row r="35" spans="1:13" ht="6" customHeight="1">
      <c r="G35" s="17"/>
      <c r="J35" s="54"/>
      <c r="K35" s="17"/>
    </row>
    <row r="36" spans="1:13" ht="20.100000000000001" customHeight="1">
      <c r="B36" s="2" t="s">
        <v>151</v>
      </c>
      <c r="G36" s="17"/>
      <c r="J36" s="54"/>
      <c r="K36" s="17"/>
    </row>
    <row r="37" spans="1:13" ht="20.100000000000001" customHeight="1">
      <c r="C37" s="2" t="s">
        <v>72</v>
      </c>
      <c r="G37" s="58">
        <f>SUM(G32:G34)</f>
        <v>87693498</v>
      </c>
      <c r="I37" s="147">
        <f>SUM(I32:I34)</f>
        <v>-1463868856</v>
      </c>
      <c r="J37" s="54"/>
      <c r="K37" s="58">
        <f>SUM(K32:K34)</f>
        <v>-53495576</v>
      </c>
      <c r="M37" s="147">
        <f>SUM(M32:M34)</f>
        <v>-1372643674</v>
      </c>
    </row>
    <row r="38" spans="1:13" ht="6" customHeight="1">
      <c r="G38" s="17"/>
      <c r="J38" s="54"/>
      <c r="K38" s="17"/>
    </row>
    <row r="39" spans="1:13" ht="20.100000000000001" customHeight="1">
      <c r="B39" s="59" t="s">
        <v>68</v>
      </c>
      <c r="C39" s="59"/>
      <c r="D39" s="57"/>
      <c r="G39" s="17"/>
      <c r="J39" s="54"/>
      <c r="K39" s="17"/>
    </row>
    <row r="40" spans="1:13" ht="20.100000000000001" customHeight="1">
      <c r="B40" s="59"/>
      <c r="C40" s="59" t="s">
        <v>69</v>
      </c>
      <c r="D40" s="57"/>
      <c r="F40" s="56"/>
      <c r="G40" s="60"/>
      <c r="H40" s="56"/>
      <c r="I40" s="148"/>
      <c r="J40" s="56"/>
      <c r="K40" s="60"/>
      <c r="L40" s="56"/>
      <c r="M40" s="148"/>
    </row>
    <row r="41" spans="1:13" ht="20.100000000000001" customHeight="1">
      <c r="B41" s="59"/>
      <c r="C41" s="59" t="s">
        <v>159</v>
      </c>
      <c r="G41" s="17">
        <v>73581025</v>
      </c>
      <c r="I41" s="3">
        <v>-20403038</v>
      </c>
      <c r="J41" s="54"/>
      <c r="K41" s="17">
        <v>0</v>
      </c>
      <c r="M41" s="3">
        <v>0</v>
      </c>
    </row>
    <row r="42" spans="1:13" ht="20.100000000000001" customHeight="1">
      <c r="B42" s="59"/>
      <c r="C42" s="59" t="s">
        <v>247</v>
      </c>
      <c r="G42" s="17"/>
      <c r="J42" s="54"/>
      <c r="K42" s="17"/>
    </row>
    <row r="43" spans="1:13" ht="20.100000000000001" customHeight="1">
      <c r="B43" s="59"/>
      <c r="C43" s="59"/>
      <c r="D43" s="2" t="s">
        <v>171</v>
      </c>
      <c r="G43" s="58">
        <v>530165589</v>
      </c>
      <c r="I43" s="147">
        <v>-159220542</v>
      </c>
      <c r="J43" s="54"/>
      <c r="K43" s="58">
        <v>0</v>
      </c>
      <c r="M43" s="147">
        <v>0</v>
      </c>
    </row>
    <row r="44" spans="1:13" ht="6" customHeight="1">
      <c r="G44" s="17"/>
      <c r="J44" s="54"/>
      <c r="K44" s="17"/>
    </row>
    <row r="45" spans="1:13" s="59" customFormat="1" ht="20.100000000000001" customHeight="1">
      <c r="B45" s="59" t="s">
        <v>71</v>
      </c>
      <c r="E45" s="124"/>
      <c r="F45" s="61"/>
      <c r="G45" s="62"/>
      <c r="H45" s="61"/>
      <c r="I45" s="149"/>
      <c r="J45" s="61"/>
      <c r="K45" s="62"/>
      <c r="L45" s="61"/>
      <c r="M45" s="149"/>
    </row>
    <row r="46" spans="1:13" s="59" customFormat="1" ht="20.100000000000001" customHeight="1">
      <c r="C46" s="59" t="s">
        <v>72</v>
      </c>
      <c r="E46" s="124"/>
      <c r="G46" s="63">
        <f>SUM(G40:G43)</f>
        <v>603746614</v>
      </c>
      <c r="I46" s="162">
        <f>SUM(I40:I43)</f>
        <v>-179623580</v>
      </c>
      <c r="J46" s="61"/>
      <c r="K46" s="63">
        <f>SUM(K40:K43)</f>
        <v>0</v>
      </c>
      <c r="M46" s="162">
        <f>SUM(M40:M43)</f>
        <v>0</v>
      </c>
    </row>
    <row r="47" spans="1:13" s="59" customFormat="1" ht="6" customHeight="1">
      <c r="E47" s="124"/>
      <c r="G47" s="64"/>
      <c r="I47" s="150"/>
      <c r="J47" s="61"/>
      <c r="K47" s="64"/>
      <c r="M47" s="150"/>
    </row>
    <row r="48" spans="1:13" ht="20.100000000000001" customHeight="1">
      <c r="A48" s="65" t="s">
        <v>195</v>
      </c>
      <c r="B48" s="1"/>
      <c r="C48" s="1"/>
      <c r="D48" s="1"/>
      <c r="G48" s="19">
        <f>G46+G37</f>
        <v>691440112</v>
      </c>
      <c r="I48" s="7">
        <f>I46+I37</f>
        <v>-1643492436</v>
      </c>
      <c r="J48" s="54"/>
      <c r="K48" s="19">
        <f>K46+K37</f>
        <v>-53495576</v>
      </c>
      <c r="M48" s="7">
        <f>M46+M37</f>
        <v>-1372643674</v>
      </c>
    </row>
    <row r="49" spans="1:13" ht="6" customHeight="1">
      <c r="A49" s="1"/>
      <c r="B49" s="1"/>
      <c r="C49" s="1"/>
      <c r="D49" s="1"/>
      <c r="G49" s="17"/>
      <c r="J49" s="54"/>
      <c r="K49" s="17"/>
    </row>
    <row r="50" spans="1:13" ht="20.100000000000001" customHeight="1" thickBot="1">
      <c r="A50" s="1" t="s">
        <v>196</v>
      </c>
      <c r="B50" s="1"/>
      <c r="C50" s="1"/>
      <c r="D50" s="1"/>
      <c r="G50" s="25">
        <f>SUM(G26,G48)</f>
        <v>3564247627</v>
      </c>
      <c r="I50" s="26">
        <f>SUM(I26,I48)</f>
        <v>1221271198</v>
      </c>
      <c r="J50" s="54"/>
      <c r="K50" s="25">
        <f>SUM(K26,K48)</f>
        <v>2178705390</v>
      </c>
      <c r="M50" s="26">
        <f>SUM(M26,M48)</f>
        <v>-138051481</v>
      </c>
    </row>
    <row r="51" spans="1:13" ht="20.100000000000001" customHeight="1" thickTop="1">
      <c r="A51" s="1"/>
      <c r="B51" s="1"/>
      <c r="C51" s="1"/>
      <c r="D51" s="1"/>
      <c r="J51" s="54"/>
    </row>
    <row r="52" spans="1:13" ht="20.100000000000001" customHeight="1">
      <c r="A52" s="1"/>
      <c r="B52" s="1"/>
      <c r="C52" s="1"/>
      <c r="D52" s="1"/>
      <c r="J52" s="54"/>
    </row>
    <row r="53" spans="1:13" ht="21.95" customHeight="1">
      <c r="A53" s="161" t="s">
        <v>239</v>
      </c>
      <c r="B53" s="161"/>
      <c r="C53" s="161"/>
      <c r="D53" s="161"/>
      <c r="E53" s="164"/>
      <c r="F53" s="8"/>
      <c r="G53" s="8"/>
      <c r="H53" s="8"/>
      <c r="I53" s="7"/>
      <c r="J53" s="8"/>
      <c r="K53" s="8"/>
      <c r="L53" s="8"/>
      <c r="M53" s="7"/>
    </row>
    <row r="54" spans="1:13" ht="20.100000000000001" customHeight="1">
      <c r="A54" s="1" t="s">
        <v>0</v>
      </c>
      <c r="B54" s="1"/>
      <c r="C54" s="1"/>
      <c r="D54" s="1"/>
    </row>
    <row r="55" spans="1:13" ht="20.100000000000001" customHeight="1">
      <c r="A55" s="1" t="str">
        <f>A2</f>
        <v>งบกำไรขาดทุนเบ็ดเสร็จ</v>
      </c>
      <c r="B55" s="1"/>
      <c r="C55" s="1"/>
      <c r="D55" s="1"/>
    </row>
    <row r="56" spans="1:13" ht="20.100000000000001" customHeight="1">
      <c r="A56" s="5" t="str">
        <f>A3</f>
        <v>สำหรับปีสิ้นสุดวันที่ 31 ธันวาคม พ.ศ. 2564</v>
      </c>
      <c r="B56" s="5"/>
      <c r="C56" s="5"/>
      <c r="D56" s="5"/>
      <c r="E56" s="123"/>
      <c r="F56" s="8"/>
      <c r="G56" s="8"/>
      <c r="H56" s="8"/>
      <c r="I56" s="7"/>
      <c r="J56" s="8"/>
      <c r="K56" s="8"/>
      <c r="L56" s="8"/>
      <c r="M56" s="7"/>
    </row>
    <row r="57" spans="1:13" ht="20.100000000000001" customHeight="1"/>
    <row r="58" spans="1:13" ht="20.100000000000001" customHeight="1">
      <c r="F58" s="54"/>
      <c r="G58" s="222" t="s">
        <v>191</v>
      </c>
      <c r="H58" s="222"/>
      <c r="I58" s="222"/>
      <c r="K58" s="222" t="s">
        <v>192</v>
      </c>
      <c r="L58" s="222"/>
      <c r="M58" s="222"/>
    </row>
    <row r="59" spans="1:13" ht="20.100000000000001" customHeight="1">
      <c r="E59" s="127"/>
      <c r="F59" s="67"/>
      <c r="G59" s="66" t="s">
        <v>205</v>
      </c>
      <c r="H59" s="67"/>
      <c r="I59" s="151" t="s">
        <v>143</v>
      </c>
      <c r="J59" s="10"/>
      <c r="K59" s="66" t="s">
        <v>205</v>
      </c>
      <c r="L59" s="67"/>
      <c r="M59" s="151" t="s">
        <v>143</v>
      </c>
    </row>
    <row r="60" spans="1:13" ht="20.100000000000001" customHeight="1">
      <c r="E60" s="115" t="s">
        <v>2</v>
      </c>
      <c r="F60" s="10"/>
      <c r="G60" s="55" t="s">
        <v>3</v>
      </c>
      <c r="H60" s="10"/>
      <c r="I60" s="13" t="s">
        <v>3</v>
      </c>
      <c r="J60" s="10"/>
      <c r="K60" s="55" t="s">
        <v>3</v>
      </c>
      <c r="L60" s="10"/>
      <c r="M60" s="13" t="s">
        <v>3</v>
      </c>
    </row>
    <row r="61" spans="1:13" ht="6" customHeight="1">
      <c r="A61" s="165"/>
      <c r="B61" s="165"/>
      <c r="C61" s="165"/>
      <c r="D61" s="165"/>
      <c r="E61" s="166"/>
      <c r="G61" s="17"/>
      <c r="K61" s="17"/>
    </row>
    <row r="62" spans="1:13" s="1" customFormat="1" ht="20.100000000000001" customHeight="1">
      <c r="A62" s="1" t="s">
        <v>165</v>
      </c>
      <c r="E62" s="124"/>
      <c r="F62" s="10"/>
      <c r="G62" s="68"/>
      <c r="H62" s="10"/>
      <c r="I62" s="9"/>
      <c r="J62" s="67"/>
      <c r="K62" s="68"/>
      <c r="L62" s="10"/>
      <c r="M62" s="9"/>
    </row>
    <row r="63" spans="1:13" s="1" customFormat="1" ht="20.100000000000001" customHeight="1">
      <c r="A63" s="2"/>
      <c r="B63" s="2" t="s">
        <v>73</v>
      </c>
      <c r="C63" s="2"/>
      <c r="D63" s="2"/>
      <c r="E63" s="124"/>
      <c r="F63" s="4"/>
      <c r="G63" s="17">
        <v>2590070839</v>
      </c>
      <c r="H63" s="4"/>
      <c r="I63" s="3">
        <v>2523749930</v>
      </c>
      <c r="J63" s="4"/>
      <c r="K63" s="17">
        <v>2232200966</v>
      </c>
      <c r="L63" s="4"/>
      <c r="M63" s="3">
        <v>1234592193</v>
      </c>
    </row>
    <row r="64" spans="1:13" s="1" customFormat="1" ht="20.100000000000001" customHeight="1">
      <c r="A64" s="2"/>
      <c r="B64" s="2" t="s">
        <v>74</v>
      </c>
      <c r="C64" s="2"/>
      <c r="D64" s="2"/>
      <c r="E64" s="124"/>
      <c r="F64" s="56"/>
      <c r="G64" s="19">
        <v>282736676</v>
      </c>
      <c r="H64" s="56"/>
      <c r="I64" s="7">
        <v>341013704</v>
      </c>
      <c r="J64" s="67"/>
      <c r="K64" s="19">
        <v>0</v>
      </c>
      <c r="L64" s="56"/>
      <c r="M64" s="7">
        <v>0</v>
      </c>
    </row>
    <row r="65" spans="1:13" ht="6" customHeight="1">
      <c r="A65" s="1"/>
      <c r="B65" s="1"/>
      <c r="C65" s="1"/>
      <c r="D65" s="1"/>
      <c r="E65" s="124"/>
      <c r="G65" s="17"/>
      <c r="J65" s="54"/>
      <c r="K65" s="17"/>
    </row>
    <row r="66" spans="1:13" s="1" customFormat="1" ht="20.100000000000001" customHeight="1" thickBot="1">
      <c r="E66" s="124"/>
      <c r="F66" s="4"/>
      <c r="G66" s="25">
        <f>SUM(G63:G64)</f>
        <v>2872807515</v>
      </c>
      <c r="H66" s="4"/>
      <c r="I66" s="26">
        <f>SUM(I63:I64)</f>
        <v>2864763634</v>
      </c>
      <c r="J66" s="67"/>
      <c r="K66" s="25">
        <f>SUM(K63:K64)</f>
        <v>2232200966</v>
      </c>
      <c r="L66" s="4"/>
      <c r="M66" s="26">
        <f>SUM(M63:M64)</f>
        <v>1234592193</v>
      </c>
    </row>
    <row r="67" spans="1:13" s="1" customFormat="1" ht="20.100000000000001" customHeight="1" thickTop="1">
      <c r="A67" s="69"/>
      <c r="B67" s="69"/>
      <c r="C67" s="69"/>
      <c r="D67" s="69"/>
      <c r="E67" s="124"/>
      <c r="F67" s="10"/>
      <c r="G67" s="68"/>
      <c r="H67" s="10"/>
      <c r="I67" s="9"/>
      <c r="J67" s="4"/>
      <c r="K67" s="17"/>
      <c r="L67" s="4"/>
      <c r="M67" s="3"/>
    </row>
    <row r="68" spans="1:13" ht="20.100000000000001" customHeight="1">
      <c r="A68" s="1" t="s">
        <v>172</v>
      </c>
      <c r="B68" s="1"/>
      <c r="C68" s="1"/>
      <c r="D68" s="1"/>
      <c r="E68" s="124"/>
      <c r="G68" s="17"/>
      <c r="K68" s="17"/>
    </row>
    <row r="69" spans="1:13" ht="20.100000000000001" customHeight="1">
      <c r="B69" s="2" t="s">
        <v>73</v>
      </c>
      <c r="E69" s="124"/>
      <c r="G69" s="17">
        <v>3127245088</v>
      </c>
      <c r="I69" s="3">
        <v>937475856</v>
      </c>
      <c r="J69" s="54"/>
      <c r="K69" s="17">
        <v>2178705390</v>
      </c>
      <c r="M69" s="3">
        <v>-138051481</v>
      </c>
    </row>
    <row r="70" spans="1:13" ht="20.100000000000001" customHeight="1">
      <c r="B70" s="2" t="s">
        <v>74</v>
      </c>
      <c r="E70" s="124"/>
      <c r="F70" s="56"/>
      <c r="G70" s="19">
        <v>437002539</v>
      </c>
      <c r="H70" s="56"/>
      <c r="I70" s="7">
        <v>283795342</v>
      </c>
      <c r="J70" s="54"/>
      <c r="K70" s="19">
        <v>0</v>
      </c>
      <c r="L70" s="56"/>
      <c r="M70" s="7">
        <v>0</v>
      </c>
    </row>
    <row r="71" spans="1:13" ht="6" customHeight="1">
      <c r="A71" s="1"/>
      <c r="B71" s="1"/>
      <c r="C71" s="1"/>
      <c r="D71" s="1"/>
      <c r="E71" s="124"/>
      <c r="G71" s="17"/>
      <c r="J71" s="54"/>
      <c r="K71" s="17"/>
    </row>
    <row r="72" spans="1:13" ht="20.100000000000001" customHeight="1" thickBot="1">
      <c r="A72" s="1"/>
      <c r="B72" s="1"/>
      <c r="C72" s="1"/>
      <c r="D72" s="1"/>
      <c r="E72" s="124"/>
      <c r="G72" s="25">
        <f>SUM(G69:G70)</f>
        <v>3564247627</v>
      </c>
      <c r="I72" s="26">
        <f>SUM(I69:I70)</f>
        <v>1221271198</v>
      </c>
      <c r="J72" s="54"/>
      <c r="K72" s="25">
        <f>SUM(K69:K70)</f>
        <v>2178705390</v>
      </c>
      <c r="M72" s="26">
        <f>SUM(M69:M70)</f>
        <v>-138051481</v>
      </c>
    </row>
    <row r="73" spans="1:13" s="1" customFormat="1" ht="20.100000000000001" customHeight="1" thickTop="1">
      <c r="A73" s="69"/>
      <c r="B73" s="69"/>
      <c r="C73" s="69"/>
      <c r="D73" s="69"/>
      <c r="E73" s="124"/>
      <c r="F73" s="10"/>
      <c r="G73" s="68"/>
      <c r="H73" s="10"/>
      <c r="I73" s="9"/>
      <c r="J73" s="67"/>
      <c r="K73" s="68"/>
      <c r="L73" s="10"/>
      <c r="M73" s="9"/>
    </row>
    <row r="74" spans="1:13" ht="20.100000000000001" customHeight="1">
      <c r="A74" s="1" t="s">
        <v>164</v>
      </c>
      <c r="B74" s="1"/>
      <c r="C74" s="1"/>
      <c r="D74" s="1"/>
      <c r="E74" s="124">
        <v>29</v>
      </c>
      <c r="G74" s="17"/>
      <c r="J74" s="54"/>
      <c r="K74" s="17"/>
    </row>
    <row r="75" spans="1:13" s="1" customFormat="1" ht="20.100000000000001" customHeight="1" thickBot="1">
      <c r="A75" s="2"/>
      <c r="B75" s="2" t="s">
        <v>163</v>
      </c>
      <c r="C75" s="2"/>
      <c r="D75" s="2"/>
      <c r="E75" s="124"/>
      <c r="F75" s="71"/>
      <c r="G75" s="70">
        <v>0.17330000000000001</v>
      </c>
      <c r="H75" s="71"/>
      <c r="I75" s="152">
        <v>0.16889999999999999</v>
      </c>
      <c r="J75" s="72"/>
      <c r="K75" s="70">
        <v>0.14929999999999999</v>
      </c>
      <c r="L75" s="71"/>
      <c r="M75" s="152">
        <v>8.2600000000000007E-2</v>
      </c>
    </row>
    <row r="76" spans="1:13" s="1" customFormat="1" ht="20.100000000000001" customHeight="1" thickTop="1">
      <c r="A76" s="2"/>
      <c r="B76" s="2"/>
      <c r="C76" s="2"/>
      <c r="D76" s="2"/>
      <c r="E76" s="124"/>
      <c r="F76" s="10"/>
      <c r="G76" s="73"/>
      <c r="H76" s="10"/>
      <c r="I76" s="153"/>
      <c r="J76" s="67"/>
      <c r="K76" s="73"/>
      <c r="L76" s="10"/>
      <c r="M76" s="153"/>
    </row>
    <row r="77" spans="1:13" s="1" customFormat="1" ht="20.100000000000001" customHeight="1">
      <c r="A77" s="2"/>
      <c r="B77" s="2"/>
      <c r="C77" s="2"/>
      <c r="D77" s="2"/>
      <c r="E77" s="124"/>
      <c r="F77" s="10"/>
      <c r="G77" s="73"/>
      <c r="H77" s="10"/>
      <c r="I77" s="153"/>
      <c r="J77" s="67"/>
      <c r="K77" s="73"/>
      <c r="L77" s="10"/>
      <c r="M77" s="153"/>
    </row>
    <row r="78" spans="1:13" s="1" customFormat="1" ht="20.100000000000001" customHeight="1">
      <c r="A78" s="2"/>
      <c r="B78" s="2"/>
      <c r="C78" s="2"/>
      <c r="D78" s="2"/>
      <c r="E78" s="124"/>
      <c r="F78" s="10"/>
      <c r="G78" s="73"/>
      <c r="H78" s="10"/>
      <c r="I78" s="153"/>
      <c r="J78" s="67"/>
      <c r="K78" s="73"/>
      <c r="L78" s="10"/>
      <c r="M78" s="153"/>
    </row>
    <row r="79" spans="1:13" s="1" customFormat="1" ht="20.100000000000001" customHeight="1">
      <c r="A79" s="2"/>
      <c r="B79" s="2"/>
      <c r="C79" s="2"/>
      <c r="D79" s="2"/>
      <c r="E79" s="124"/>
      <c r="F79" s="10"/>
      <c r="G79" s="73"/>
      <c r="H79" s="10"/>
      <c r="I79" s="153"/>
      <c r="J79" s="67"/>
      <c r="K79" s="73"/>
      <c r="L79" s="10"/>
      <c r="M79" s="153"/>
    </row>
    <row r="80" spans="1:13" s="1" customFormat="1" ht="20.100000000000001" customHeight="1">
      <c r="A80" s="2"/>
      <c r="B80" s="2"/>
      <c r="C80" s="2"/>
      <c r="D80" s="2"/>
      <c r="E80" s="124"/>
      <c r="F80" s="10"/>
      <c r="G80" s="73"/>
      <c r="H80" s="10"/>
      <c r="I80" s="153"/>
      <c r="J80" s="67"/>
      <c r="K80" s="73"/>
      <c r="L80" s="10"/>
      <c r="M80" s="153"/>
    </row>
    <row r="81" spans="1:13" s="1" customFormat="1" ht="20.100000000000001" customHeight="1">
      <c r="A81" s="2"/>
      <c r="B81" s="2"/>
      <c r="C81" s="2"/>
      <c r="D81" s="2"/>
      <c r="E81" s="124"/>
      <c r="F81" s="10"/>
      <c r="G81" s="73"/>
      <c r="H81" s="10"/>
      <c r="I81" s="153"/>
      <c r="J81" s="67"/>
      <c r="K81" s="73"/>
      <c r="L81" s="10"/>
      <c r="M81" s="153"/>
    </row>
    <row r="82" spans="1:13" s="1" customFormat="1" ht="20.100000000000001" customHeight="1">
      <c r="A82" s="2"/>
      <c r="B82" s="2"/>
      <c r="C82" s="2"/>
      <c r="D82" s="2"/>
      <c r="E82" s="124"/>
      <c r="F82" s="10"/>
      <c r="G82" s="73"/>
      <c r="H82" s="10"/>
      <c r="I82" s="153"/>
      <c r="J82" s="67"/>
      <c r="K82" s="73"/>
      <c r="L82" s="10"/>
      <c r="M82" s="153"/>
    </row>
    <row r="83" spans="1:13" s="1" customFormat="1" ht="20.100000000000001" customHeight="1">
      <c r="A83" s="2"/>
      <c r="B83" s="2"/>
      <c r="C83" s="2"/>
      <c r="D83" s="2"/>
      <c r="E83" s="124"/>
      <c r="F83" s="10"/>
      <c r="G83" s="73"/>
      <c r="H83" s="10"/>
      <c r="I83" s="153"/>
      <c r="J83" s="67"/>
      <c r="K83" s="73"/>
      <c r="L83" s="10"/>
      <c r="M83" s="153"/>
    </row>
    <row r="84" spans="1:13" s="1" customFormat="1" ht="20.100000000000001" customHeight="1">
      <c r="A84" s="2"/>
      <c r="B84" s="2"/>
      <c r="C84" s="2"/>
      <c r="D84" s="2"/>
      <c r="E84" s="124"/>
      <c r="F84" s="10"/>
      <c r="G84" s="73"/>
      <c r="H84" s="10"/>
      <c r="I84" s="153"/>
      <c r="J84" s="67"/>
      <c r="K84" s="73"/>
      <c r="L84" s="10"/>
      <c r="M84" s="153"/>
    </row>
    <row r="85" spans="1:13" s="1" customFormat="1" ht="20.100000000000001" customHeight="1">
      <c r="A85" s="2"/>
      <c r="B85" s="2"/>
      <c r="C85" s="2"/>
      <c r="D85" s="2"/>
      <c r="E85" s="124"/>
      <c r="F85" s="10"/>
      <c r="G85" s="73"/>
      <c r="H85" s="10"/>
      <c r="I85" s="153"/>
      <c r="J85" s="67"/>
      <c r="K85" s="73"/>
      <c r="L85" s="10"/>
      <c r="M85" s="153"/>
    </row>
    <row r="86" spans="1:13" s="1" customFormat="1" ht="20.100000000000001" customHeight="1">
      <c r="A86" s="2"/>
      <c r="B86" s="2"/>
      <c r="C86" s="2"/>
      <c r="D86" s="2"/>
      <c r="E86" s="124"/>
      <c r="F86" s="10"/>
      <c r="G86" s="73"/>
      <c r="H86" s="10"/>
      <c r="I86" s="153"/>
      <c r="J86" s="67"/>
      <c r="K86" s="73"/>
      <c r="L86" s="10"/>
      <c r="M86" s="153"/>
    </row>
    <row r="87" spans="1:13" s="1" customFormat="1" ht="20.100000000000001" customHeight="1">
      <c r="A87" s="2"/>
      <c r="B87" s="2"/>
      <c r="C87" s="2"/>
      <c r="D87" s="2"/>
      <c r="E87" s="124"/>
      <c r="F87" s="10"/>
      <c r="G87" s="73"/>
      <c r="H87" s="10"/>
      <c r="I87" s="153"/>
      <c r="J87" s="67"/>
      <c r="K87" s="73"/>
      <c r="L87" s="10"/>
      <c r="M87" s="153"/>
    </row>
    <row r="88" spans="1:13" s="1" customFormat="1" ht="20.100000000000001" customHeight="1">
      <c r="A88" s="2"/>
      <c r="B88" s="2"/>
      <c r="C88" s="2"/>
      <c r="D88" s="2"/>
      <c r="E88" s="124"/>
      <c r="F88" s="10"/>
      <c r="G88" s="73"/>
      <c r="H88" s="10"/>
      <c r="I88" s="153"/>
      <c r="J88" s="67"/>
      <c r="K88" s="73"/>
      <c r="L88" s="10"/>
      <c r="M88" s="153"/>
    </row>
    <row r="89" spans="1:13" s="1" customFormat="1" ht="20.100000000000001" customHeight="1">
      <c r="A89" s="2"/>
      <c r="B89" s="2"/>
      <c r="C89" s="2"/>
      <c r="D89" s="2"/>
      <c r="E89" s="124"/>
      <c r="F89" s="10"/>
      <c r="G89" s="73"/>
      <c r="H89" s="10"/>
      <c r="I89" s="153"/>
      <c r="J89" s="67"/>
      <c r="K89" s="73"/>
      <c r="L89" s="10"/>
      <c r="M89" s="153"/>
    </row>
    <row r="90" spans="1:13" s="1" customFormat="1" ht="20.100000000000001" customHeight="1">
      <c r="A90" s="2"/>
      <c r="B90" s="2"/>
      <c r="C90" s="2"/>
      <c r="D90" s="2"/>
      <c r="E90" s="124"/>
      <c r="F90" s="10"/>
      <c r="G90" s="73"/>
      <c r="H90" s="10"/>
      <c r="I90" s="153"/>
      <c r="J90" s="67"/>
      <c r="K90" s="73"/>
      <c r="L90" s="10"/>
      <c r="M90" s="153"/>
    </row>
    <row r="91" spans="1:13" s="1" customFormat="1" ht="20.100000000000001" customHeight="1">
      <c r="A91" s="2"/>
      <c r="B91" s="2"/>
      <c r="C91" s="2"/>
      <c r="D91" s="2"/>
      <c r="E91" s="124"/>
      <c r="F91" s="10"/>
      <c r="G91" s="73"/>
      <c r="H91" s="10"/>
      <c r="I91" s="153"/>
      <c r="J91" s="67"/>
      <c r="K91" s="73"/>
      <c r="L91" s="10"/>
      <c r="M91" s="153"/>
    </row>
    <row r="92" spans="1:13" s="1" customFormat="1" ht="20.100000000000001" customHeight="1">
      <c r="A92" s="2"/>
      <c r="B92" s="2"/>
      <c r="C92" s="2"/>
      <c r="D92" s="2"/>
      <c r="E92" s="124"/>
      <c r="F92" s="10"/>
      <c r="G92" s="73"/>
      <c r="H92" s="10"/>
      <c r="I92" s="153"/>
      <c r="J92" s="67"/>
      <c r="K92" s="73"/>
      <c r="L92" s="10"/>
      <c r="M92" s="153"/>
    </row>
    <row r="93" spans="1:13" s="1" customFormat="1" ht="20.100000000000001" customHeight="1">
      <c r="A93" s="2"/>
      <c r="B93" s="2"/>
      <c r="C93" s="2"/>
      <c r="D93" s="2"/>
      <c r="E93" s="124"/>
      <c r="F93" s="10"/>
      <c r="G93" s="73"/>
      <c r="H93" s="10"/>
      <c r="I93" s="153"/>
      <c r="J93" s="67"/>
      <c r="K93" s="73"/>
      <c r="L93" s="10"/>
      <c r="M93" s="153"/>
    </row>
    <row r="94" spans="1:13" s="1" customFormat="1" ht="20.100000000000001" customHeight="1">
      <c r="A94" s="2"/>
      <c r="B94" s="2"/>
      <c r="C94" s="2"/>
      <c r="D94" s="2"/>
      <c r="E94" s="124"/>
      <c r="F94" s="10"/>
      <c r="G94" s="73"/>
      <c r="H94" s="10"/>
      <c r="I94" s="153"/>
      <c r="J94" s="67"/>
      <c r="K94" s="73"/>
      <c r="L94" s="10"/>
      <c r="M94" s="153"/>
    </row>
    <row r="95" spans="1:13" s="1" customFormat="1" ht="20.100000000000001" customHeight="1">
      <c r="A95" s="2"/>
      <c r="B95" s="2"/>
      <c r="C95" s="2"/>
      <c r="D95" s="2"/>
      <c r="E95" s="124"/>
      <c r="F95" s="10"/>
      <c r="G95" s="73"/>
      <c r="H95" s="10"/>
      <c r="I95" s="153"/>
      <c r="J95" s="67"/>
      <c r="K95" s="73"/>
      <c r="L95" s="10"/>
      <c r="M95" s="153"/>
    </row>
    <row r="96" spans="1:13" s="1" customFormat="1" ht="20.100000000000001" customHeight="1">
      <c r="A96" s="2"/>
      <c r="B96" s="2"/>
      <c r="C96" s="2"/>
      <c r="D96" s="2"/>
      <c r="E96" s="124"/>
      <c r="F96" s="10"/>
      <c r="G96" s="73"/>
      <c r="H96" s="10"/>
      <c r="I96" s="153"/>
      <c r="J96" s="67"/>
      <c r="K96" s="73"/>
      <c r="L96" s="10"/>
      <c r="M96" s="153"/>
    </row>
    <row r="97" spans="1:13" s="1" customFormat="1" ht="20.100000000000001" customHeight="1">
      <c r="A97" s="2"/>
      <c r="B97" s="2"/>
      <c r="C97" s="2"/>
      <c r="D97" s="2"/>
      <c r="E97" s="124"/>
      <c r="F97" s="10"/>
      <c r="G97" s="73"/>
      <c r="H97" s="10"/>
      <c r="I97" s="153"/>
      <c r="J97" s="67"/>
      <c r="K97" s="73"/>
      <c r="L97" s="10"/>
      <c r="M97" s="153"/>
    </row>
    <row r="98" spans="1:13" s="1" customFormat="1" ht="20.100000000000001" customHeight="1">
      <c r="A98" s="2"/>
      <c r="B98" s="2"/>
      <c r="C98" s="2"/>
      <c r="D98" s="2"/>
      <c r="E98" s="124"/>
      <c r="F98" s="10"/>
      <c r="G98" s="73"/>
      <c r="H98" s="10"/>
      <c r="I98" s="153"/>
      <c r="J98" s="67"/>
      <c r="K98" s="73"/>
      <c r="L98" s="10"/>
      <c r="M98" s="153"/>
    </row>
    <row r="99" spans="1:13" s="1" customFormat="1" ht="20.100000000000001" customHeight="1">
      <c r="A99" s="2"/>
      <c r="B99" s="2"/>
      <c r="C99" s="2"/>
      <c r="D99" s="2"/>
      <c r="E99" s="124"/>
      <c r="F99" s="10"/>
      <c r="G99" s="73"/>
      <c r="H99" s="10"/>
      <c r="I99" s="153"/>
      <c r="J99" s="67"/>
      <c r="K99" s="73"/>
      <c r="L99" s="10"/>
      <c r="M99" s="153"/>
    </row>
    <row r="100" spans="1:13" s="1" customFormat="1" ht="20.100000000000001" customHeight="1">
      <c r="A100" s="2"/>
      <c r="B100" s="2"/>
      <c r="C100" s="2"/>
      <c r="D100" s="2"/>
      <c r="E100" s="124"/>
      <c r="F100" s="10"/>
      <c r="G100" s="73"/>
      <c r="H100" s="10"/>
      <c r="I100" s="153"/>
      <c r="J100" s="67"/>
      <c r="K100" s="73"/>
      <c r="L100" s="10"/>
      <c r="M100" s="153"/>
    </row>
    <row r="101" spans="1:13" s="1" customFormat="1" ht="6" customHeight="1">
      <c r="A101" s="2"/>
      <c r="B101" s="2"/>
      <c r="C101" s="2"/>
      <c r="D101" s="2"/>
      <c r="E101" s="124"/>
      <c r="F101" s="10"/>
      <c r="G101" s="73"/>
      <c r="H101" s="10"/>
      <c r="I101" s="153"/>
      <c r="J101" s="67"/>
      <c r="K101" s="73"/>
      <c r="L101" s="10"/>
      <c r="M101" s="153"/>
    </row>
    <row r="102" spans="1:13" ht="21.95" customHeight="1">
      <c r="A102" s="161" t="s">
        <v>239</v>
      </c>
      <c r="B102" s="161"/>
      <c r="C102" s="161"/>
      <c r="D102" s="161"/>
      <c r="E102" s="164"/>
      <c r="F102" s="8"/>
      <c r="G102" s="8"/>
      <c r="H102" s="8"/>
      <c r="I102" s="7"/>
      <c r="J102" s="8"/>
      <c r="K102" s="8"/>
      <c r="L102" s="8"/>
      <c r="M102" s="7"/>
    </row>
  </sheetData>
  <mergeCells count="4">
    <mergeCell ref="G5:I5"/>
    <mergeCell ref="K5:M5"/>
    <mergeCell ref="G58:I58"/>
    <mergeCell ref="K58:M58"/>
  </mergeCells>
  <pageMargins left="0.8" right="0.5" top="0.5" bottom="0.6" header="0.49" footer="0.4"/>
  <pageSetup paperSize="9" scale="84" firstPageNumber="11" orientation="portrait" useFirstPageNumber="1" horizontalDpi="1200" verticalDpi="1200" r:id="rId1"/>
  <headerFooter>
    <oddFooter>&amp;R&amp;"Browallia New,Regular"&amp;13&amp;P</oddFooter>
  </headerFooter>
  <rowBreaks count="1" manualBreakCount="1">
    <brk id="5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1"/>
  <sheetViews>
    <sheetView topLeftCell="A25" zoomScaleNormal="100" zoomScaleSheetLayoutView="100" workbookViewId="0">
      <selection activeCell="A38" sqref="A38:XFD38"/>
    </sheetView>
  </sheetViews>
  <sheetFormatPr defaultColWidth="9.140625" defaultRowHeight="18" customHeight="1"/>
  <cols>
    <col min="1" max="3" width="1.28515625" style="75" customWidth="1"/>
    <col min="4" max="4" width="18" style="75" customWidth="1"/>
    <col min="5" max="5" width="6.7109375" style="75" customWidth="1"/>
    <col min="6" max="6" width="0.5703125" style="75" customWidth="1"/>
    <col min="7" max="7" width="9.7109375" style="74" bestFit="1" customWidth="1"/>
    <col min="8" max="8" width="0.5703125" style="74" customWidth="1"/>
    <col min="9" max="9" width="10.5703125" style="74" customWidth="1"/>
    <col min="10" max="10" width="0.5703125" style="74" customWidth="1"/>
    <col min="11" max="11" width="9.85546875" style="74" bestFit="1" customWidth="1"/>
    <col min="12" max="12" width="0.5703125" style="74" customWidth="1"/>
    <col min="13" max="13" width="11.140625" style="74" bestFit="1" customWidth="1"/>
    <col min="14" max="14" width="0.5703125" style="74" customWidth="1"/>
    <col min="15" max="15" width="10" style="74" bestFit="1" customWidth="1"/>
    <col min="16" max="16" width="0.5703125" style="74" customWidth="1"/>
    <col min="17" max="17" width="11" style="74" bestFit="1" customWidth="1"/>
    <col min="18" max="18" width="0.5703125" style="74" customWidth="1"/>
    <col min="19" max="19" width="9.85546875" style="74" bestFit="1" customWidth="1"/>
    <col min="20" max="20" width="0.5703125" style="74" customWidth="1"/>
    <col min="21" max="21" width="14.7109375" style="74" customWidth="1"/>
    <col min="22" max="22" width="0.5703125" style="74" customWidth="1"/>
    <col min="23" max="23" width="14.85546875" style="74" customWidth="1"/>
    <col min="24" max="24" width="0.5703125" style="74" customWidth="1"/>
    <col min="25" max="25" width="16.85546875" style="74" customWidth="1"/>
    <col min="26" max="26" width="0.5703125" style="74" customWidth="1"/>
    <col min="27" max="27" width="11.85546875" style="74" customWidth="1"/>
    <col min="28" max="28" width="0.5703125" style="74" customWidth="1"/>
    <col min="29" max="29" width="10.85546875" style="74" customWidth="1"/>
    <col min="30" max="30" width="0.5703125" style="74" customWidth="1"/>
    <col min="31" max="31" width="10" style="74" bestFit="1" customWidth="1"/>
    <col min="32" max="32" width="0.5703125" style="74" customWidth="1"/>
    <col min="33" max="33" width="11" style="74" bestFit="1" customWidth="1"/>
    <col min="34" max="16384" width="9.140625" style="75"/>
  </cols>
  <sheetData>
    <row r="1" spans="1:33" ht="20.100000000000001" customHeight="1">
      <c r="A1" s="167" t="s">
        <v>0</v>
      </c>
      <c r="B1" s="167"/>
      <c r="C1" s="168"/>
      <c r="D1" s="168"/>
      <c r="E1" s="168"/>
      <c r="F1" s="168"/>
    </row>
    <row r="2" spans="1:33" ht="20.100000000000001" customHeight="1">
      <c r="A2" s="167" t="s">
        <v>197</v>
      </c>
      <c r="B2" s="167"/>
      <c r="C2" s="168"/>
      <c r="D2" s="168"/>
      <c r="E2" s="168"/>
      <c r="F2" s="168"/>
    </row>
    <row r="3" spans="1:33" ht="20.100000000000001" customHeight="1">
      <c r="A3" s="169" t="s">
        <v>207</v>
      </c>
      <c r="B3" s="169"/>
      <c r="C3" s="170"/>
      <c r="D3" s="170"/>
      <c r="E3" s="170"/>
      <c r="F3" s="170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</row>
    <row r="4" spans="1:33" s="39" customFormat="1" ht="18.95" customHeight="1"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  <c r="AF4" s="40"/>
      <c r="AG4" s="40"/>
    </row>
    <row r="5" spans="1:33" s="41" customFormat="1" ht="18.95" customHeight="1">
      <c r="A5" s="171"/>
      <c r="B5" s="171"/>
      <c r="C5" s="171"/>
      <c r="D5" s="171"/>
      <c r="G5" s="223" t="s">
        <v>191</v>
      </c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</row>
    <row r="6" spans="1:33" s="41" customFormat="1" ht="18.95" customHeight="1">
      <c r="A6" s="171"/>
      <c r="B6" s="171"/>
      <c r="C6" s="171"/>
      <c r="D6" s="171"/>
      <c r="G6" s="224" t="s">
        <v>75</v>
      </c>
      <c r="H6" s="224"/>
      <c r="I6" s="224"/>
      <c r="J6" s="224"/>
      <c r="K6" s="224"/>
      <c r="L6" s="224"/>
      <c r="M6" s="224"/>
      <c r="N6" s="224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4"/>
      <c r="AA6" s="224"/>
      <c r="AB6" s="224"/>
      <c r="AC6" s="224"/>
      <c r="AD6" s="77"/>
      <c r="AE6" s="77"/>
      <c r="AF6" s="77"/>
      <c r="AG6" s="77"/>
    </row>
    <row r="7" spans="1:33" s="41" customFormat="1" ht="18.95" customHeight="1">
      <c r="A7" s="171"/>
      <c r="B7" s="171"/>
      <c r="C7" s="171"/>
      <c r="D7" s="171"/>
      <c r="E7" s="42"/>
      <c r="F7" s="42"/>
      <c r="G7" s="40"/>
      <c r="H7" s="40"/>
      <c r="I7" s="40"/>
      <c r="J7" s="40"/>
      <c r="R7" s="43"/>
      <c r="S7" s="224" t="s">
        <v>50</v>
      </c>
      <c r="T7" s="224"/>
      <c r="U7" s="224"/>
      <c r="V7" s="224"/>
      <c r="W7" s="224"/>
      <c r="X7" s="224"/>
      <c r="Y7" s="224"/>
      <c r="Z7" s="224"/>
      <c r="AA7" s="224"/>
      <c r="AB7" s="43"/>
      <c r="AC7" s="40"/>
      <c r="AD7" s="43"/>
      <c r="AE7" s="40"/>
      <c r="AF7" s="43"/>
      <c r="AG7" s="43"/>
    </row>
    <row r="8" spans="1:33" s="41" customFormat="1" ht="18.95" customHeight="1">
      <c r="A8" s="171"/>
      <c r="B8" s="171"/>
      <c r="C8" s="171"/>
      <c r="D8" s="171"/>
      <c r="E8" s="42"/>
      <c r="F8" s="42"/>
      <c r="G8" s="43"/>
      <c r="H8" s="43"/>
      <c r="I8" s="40"/>
      <c r="J8" s="40"/>
      <c r="K8" s="40"/>
      <c r="L8" s="40"/>
      <c r="N8" s="40"/>
      <c r="R8" s="43"/>
      <c r="S8" s="224" t="s">
        <v>67</v>
      </c>
      <c r="T8" s="224"/>
      <c r="U8" s="224"/>
      <c r="V8" s="224"/>
      <c r="W8" s="224"/>
      <c r="X8" s="224"/>
      <c r="Y8" s="224"/>
      <c r="AF8" s="43"/>
      <c r="AG8" s="43"/>
    </row>
    <row r="9" spans="1:33" s="41" customFormat="1" ht="18.95" customHeight="1">
      <c r="A9" s="44"/>
      <c r="B9" s="44"/>
      <c r="C9" s="44"/>
      <c r="D9" s="44"/>
      <c r="E9" s="45"/>
      <c r="F9" s="45"/>
      <c r="G9" s="46"/>
      <c r="H9" s="46"/>
      <c r="I9" s="46"/>
      <c r="J9" s="46"/>
      <c r="K9" s="46"/>
      <c r="L9" s="46"/>
      <c r="M9" s="46"/>
      <c r="N9" s="46"/>
      <c r="O9" s="223" t="s">
        <v>48</v>
      </c>
      <c r="P9" s="223"/>
      <c r="Q9" s="223"/>
      <c r="R9" s="40"/>
      <c r="S9" s="46"/>
      <c r="T9" s="40"/>
      <c r="U9" s="172"/>
      <c r="V9" s="40"/>
      <c r="W9" s="43" t="s">
        <v>244</v>
      </c>
      <c r="X9" s="40"/>
      <c r="Y9" s="172" t="s">
        <v>76</v>
      </c>
      <c r="Z9" s="40"/>
      <c r="AA9" s="78" t="s">
        <v>77</v>
      </c>
      <c r="AB9" s="40"/>
      <c r="AC9" s="172" t="s">
        <v>78</v>
      </c>
      <c r="AD9" s="40"/>
      <c r="AE9" s="46"/>
      <c r="AF9" s="40"/>
      <c r="AG9" s="46"/>
    </row>
    <row r="10" spans="1:33" s="41" customFormat="1" ht="18.95" customHeight="1">
      <c r="A10" s="171"/>
      <c r="B10" s="171"/>
      <c r="C10" s="171"/>
      <c r="D10" s="171"/>
      <c r="E10" s="42"/>
      <c r="F10" s="42"/>
      <c r="G10" s="43"/>
      <c r="H10" s="43"/>
      <c r="I10" s="40"/>
      <c r="J10" s="40"/>
      <c r="K10" s="43" t="s">
        <v>79</v>
      </c>
      <c r="L10" s="40"/>
      <c r="N10" s="40"/>
      <c r="O10" s="43" t="s">
        <v>80</v>
      </c>
      <c r="P10" s="44"/>
      <c r="Q10" s="44"/>
      <c r="R10" s="43"/>
      <c r="S10" s="79"/>
      <c r="T10" s="79"/>
      <c r="U10" s="172" t="s">
        <v>187</v>
      </c>
      <c r="V10" s="43"/>
      <c r="W10" s="172" t="s">
        <v>245</v>
      </c>
      <c r="X10" s="43"/>
      <c r="Y10" s="43" t="s">
        <v>173</v>
      </c>
      <c r="Z10" s="43"/>
      <c r="AA10" s="172" t="s">
        <v>81</v>
      </c>
      <c r="AB10" s="43"/>
      <c r="AC10" s="172" t="s">
        <v>82</v>
      </c>
      <c r="AD10" s="43"/>
      <c r="AE10" s="172" t="s">
        <v>81</v>
      </c>
      <c r="AF10" s="43"/>
      <c r="AG10" s="43"/>
    </row>
    <row r="11" spans="1:33" s="41" customFormat="1" ht="18.95" customHeight="1">
      <c r="A11" s="171"/>
      <c r="B11" s="171"/>
      <c r="C11" s="171"/>
      <c r="D11" s="171"/>
      <c r="E11" s="42"/>
      <c r="F11" s="42"/>
      <c r="G11" s="43" t="s">
        <v>83</v>
      </c>
      <c r="H11" s="43"/>
      <c r="I11" s="43" t="s">
        <v>84</v>
      </c>
      <c r="J11" s="43"/>
      <c r="K11" s="43" t="s">
        <v>85</v>
      </c>
      <c r="L11" s="43"/>
      <c r="M11" s="43" t="s">
        <v>86</v>
      </c>
      <c r="N11" s="43"/>
      <c r="O11" s="43" t="s">
        <v>87</v>
      </c>
      <c r="P11" s="43"/>
      <c r="Q11" s="43"/>
      <c r="R11" s="43"/>
      <c r="S11" s="43" t="s">
        <v>88</v>
      </c>
      <c r="T11" s="43"/>
      <c r="U11" s="172" t="s">
        <v>188</v>
      </c>
      <c r="V11" s="43"/>
      <c r="W11" s="43" t="s">
        <v>246</v>
      </c>
      <c r="X11" s="43"/>
      <c r="Y11" s="43" t="s">
        <v>89</v>
      </c>
      <c r="Z11" s="43"/>
      <c r="AA11" s="172" t="s">
        <v>90</v>
      </c>
      <c r="AB11" s="43"/>
      <c r="AC11" s="172" t="s">
        <v>91</v>
      </c>
      <c r="AD11" s="43"/>
      <c r="AE11" s="172" t="s">
        <v>92</v>
      </c>
      <c r="AF11" s="43"/>
      <c r="AG11" s="43" t="s">
        <v>93</v>
      </c>
    </row>
    <row r="12" spans="1:33" s="41" customFormat="1" ht="18.95" customHeight="1">
      <c r="A12" s="171"/>
      <c r="B12" s="171"/>
      <c r="C12" s="171"/>
      <c r="D12" s="171"/>
      <c r="E12" s="42"/>
      <c r="F12" s="42"/>
      <c r="G12" s="43" t="s">
        <v>94</v>
      </c>
      <c r="H12" s="43"/>
      <c r="I12" s="43" t="s">
        <v>95</v>
      </c>
      <c r="J12" s="43"/>
      <c r="K12" s="43" t="s">
        <v>96</v>
      </c>
      <c r="L12" s="43"/>
      <c r="M12" s="43" t="s">
        <v>97</v>
      </c>
      <c r="N12" s="43"/>
      <c r="O12" s="43" t="s">
        <v>98</v>
      </c>
      <c r="P12" s="43"/>
      <c r="Q12" s="43" t="s">
        <v>99</v>
      </c>
      <c r="R12" s="43"/>
      <c r="S12" s="43" t="s">
        <v>70</v>
      </c>
      <c r="T12" s="43"/>
      <c r="U12" s="172" t="s">
        <v>189</v>
      </c>
      <c r="V12" s="43"/>
      <c r="W12" s="43" t="s">
        <v>67</v>
      </c>
      <c r="X12" s="43"/>
      <c r="Y12" s="43" t="s">
        <v>174</v>
      </c>
      <c r="Z12" s="43"/>
      <c r="AA12" s="172" t="s">
        <v>100</v>
      </c>
      <c r="AB12" s="43"/>
      <c r="AC12" s="172" t="s">
        <v>101</v>
      </c>
      <c r="AD12" s="43"/>
      <c r="AE12" s="172" t="s">
        <v>102</v>
      </c>
      <c r="AF12" s="43"/>
      <c r="AG12" s="43" t="s">
        <v>103</v>
      </c>
    </row>
    <row r="13" spans="1:33" s="41" customFormat="1" ht="18.95" customHeight="1">
      <c r="A13" s="171"/>
      <c r="B13" s="171"/>
      <c r="C13" s="171"/>
      <c r="D13" s="171"/>
      <c r="E13" s="214" t="s">
        <v>2</v>
      </c>
      <c r="F13" s="42"/>
      <c r="G13" s="47" t="s">
        <v>3</v>
      </c>
      <c r="H13" s="43"/>
      <c r="I13" s="47" t="s">
        <v>3</v>
      </c>
      <c r="J13" s="43"/>
      <c r="K13" s="47" t="s">
        <v>3</v>
      </c>
      <c r="L13" s="43"/>
      <c r="M13" s="47" t="s">
        <v>3</v>
      </c>
      <c r="N13" s="43"/>
      <c r="O13" s="47" t="s">
        <v>3</v>
      </c>
      <c r="P13" s="43"/>
      <c r="Q13" s="47" t="s">
        <v>3</v>
      </c>
      <c r="R13" s="43"/>
      <c r="S13" s="47" t="s">
        <v>3</v>
      </c>
      <c r="T13" s="43"/>
      <c r="U13" s="47" t="s">
        <v>3</v>
      </c>
      <c r="V13" s="43"/>
      <c r="W13" s="47" t="s">
        <v>3</v>
      </c>
      <c r="X13" s="43"/>
      <c r="Y13" s="47" t="s">
        <v>3</v>
      </c>
      <c r="Z13" s="43"/>
      <c r="AA13" s="47" t="s">
        <v>3</v>
      </c>
      <c r="AB13" s="43"/>
      <c r="AC13" s="47" t="s">
        <v>3</v>
      </c>
      <c r="AD13" s="43"/>
      <c r="AE13" s="47" t="s">
        <v>3</v>
      </c>
      <c r="AF13" s="43"/>
      <c r="AG13" s="47" t="s">
        <v>3</v>
      </c>
    </row>
    <row r="14" spans="1:33" s="41" customFormat="1" ht="8.1" customHeight="1">
      <c r="A14" s="171"/>
      <c r="B14" s="171"/>
      <c r="C14" s="171"/>
      <c r="D14" s="171"/>
      <c r="E14" s="45"/>
      <c r="F14" s="45"/>
      <c r="G14" s="46"/>
      <c r="H14" s="46"/>
      <c r="I14" s="48"/>
      <c r="J14" s="46"/>
      <c r="K14" s="46"/>
      <c r="L14" s="46"/>
      <c r="M14" s="46"/>
      <c r="N14" s="46"/>
      <c r="O14" s="48"/>
      <c r="P14" s="46"/>
      <c r="Q14" s="46"/>
      <c r="R14" s="40"/>
      <c r="S14" s="46"/>
      <c r="T14" s="40"/>
      <c r="U14" s="46"/>
      <c r="V14" s="40"/>
      <c r="W14" s="46"/>
      <c r="X14" s="40"/>
      <c r="Y14" s="46"/>
      <c r="Z14" s="40"/>
      <c r="AA14" s="46"/>
      <c r="AB14" s="40"/>
      <c r="AC14" s="46"/>
      <c r="AD14" s="40"/>
      <c r="AE14" s="46"/>
      <c r="AF14" s="40"/>
      <c r="AG14" s="46"/>
    </row>
    <row r="15" spans="1:33" s="41" customFormat="1" ht="18.95" customHeight="1">
      <c r="A15" s="44" t="s">
        <v>232</v>
      </c>
      <c r="B15" s="44"/>
      <c r="C15" s="44"/>
      <c r="D15" s="44"/>
      <c r="E15" s="48"/>
      <c r="F15" s="45"/>
      <c r="G15" s="46">
        <v>1470909845</v>
      </c>
      <c r="H15" s="46"/>
      <c r="I15" s="46">
        <v>13933982782</v>
      </c>
      <c r="J15" s="46"/>
      <c r="K15" s="46">
        <v>543677824</v>
      </c>
      <c r="L15" s="46"/>
      <c r="M15" s="46">
        <v>172861100</v>
      </c>
      <c r="N15" s="46"/>
      <c r="O15" s="46">
        <v>156777302</v>
      </c>
      <c r="P15" s="46"/>
      <c r="Q15" s="46">
        <v>7740952387</v>
      </c>
      <c r="R15" s="46"/>
      <c r="S15" s="46">
        <v>-162794681</v>
      </c>
      <c r="T15" s="46"/>
      <c r="U15" s="46">
        <v>35993188</v>
      </c>
      <c r="V15" s="46"/>
      <c r="W15" s="46">
        <v>2188178086</v>
      </c>
      <c r="X15" s="46"/>
      <c r="Y15" s="46">
        <v>-822716474</v>
      </c>
      <c r="Z15" s="46"/>
      <c r="AA15" s="46">
        <v>3568397978</v>
      </c>
      <c r="AB15" s="46"/>
      <c r="AC15" s="46">
        <f>SUM(G15:AA15)</f>
        <v>28826219337</v>
      </c>
      <c r="AD15" s="46"/>
      <c r="AE15" s="46">
        <v>3297996585</v>
      </c>
      <c r="AF15" s="46"/>
      <c r="AG15" s="46">
        <f>SUM(AC15:AE15)</f>
        <v>32124215922</v>
      </c>
    </row>
    <row r="16" spans="1:33" s="41" customFormat="1" ht="18.95" customHeight="1">
      <c r="A16" s="41" t="s">
        <v>106</v>
      </c>
      <c r="B16" s="44"/>
      <c r="C16" s="44"/>
      <c r="D16" s="44"/>
      <c r="E16" s="45"/>
      <c r="F16" s="45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</row>
    <row r="17" spans="1:33" s="41" customFormat="1" ht="18.95" customHeight="1">
      <c r="B17" s="41" t="s">
        <v>107</v>
      </c>
      <c r="E17" s="48"/>
      <c r="F17" s="81"/>
      <c r="G17" s="46">
        <v>23773623</v>
      </c>
      <c r="H17" s="46"/>
      <c r="I17" s="46">
        <v>948485971</v>
      </c>
      <c r="J17" s="46"/>
      <c r="K17" s="46">
        <v>-159653396</v>
      </c>
      <c r="L17" s="46"/>
      <c r="M17" s="46">
        <v>0</v>
      </c>
      <c r="N17" s="46"/>
      <c r="O17" s="46">
        <v>0</v>
      </c>
      <c r="P17" s="46"/>
      <c r="Q17" s="46">
        <v>0</v>
      </c>
      <c r="R17" s="46"/>
      <c r="S17" s="46">
        <v>0</v>
      </c>
      <c r="T17" s="46"/>
      <c r="U17" s="46">
        <v>0</v>
      </c>
      <c r="V17" s="46"/>
      <c r="W17" s="46">
        <v>0</v>
      </c>
      <c r="X17" s="46"/>
      <c r="Y17" s="46">
        <v>0</v>
      </c>
      <c r="Z17" s="46"/>
      <c r="AA17" s="46">
        <v>0</v>
      </c>
      <c r="AB17" s="46"/>
      <c r="AC17" s="46">
        <f>SUM(G17:AA17)</f>
        <v>812606198</v>
      </c>
      <c r="AD17" s="46"/>
      <c r="AE17" s="46">
        <v>0</v>
      </c>
      <c r="AF17" s="46"/>
      <c r="AG17" s="46">
        <f>SUM(AC17:AE17)</f>
        <v>812606198</v>
      </c>
    </row>
    <row r="18" spans="1:33" s="41" customFormat="1" ht="18.95" customHeight="1">
      <c r="A18" s="41" t="s">
        <v>175</v>
      </c>
      <c r="E18" s="48"/>
      <c r="F18" s="81"/>
      <c r="G18" s="46">
        <v>0</v>
      </c>
      <c r="H18" s="46"/>
      <c r="I18" s="46">
        <v>384024428</v>
      </c>
      <c r="J18" s="46"/>
      <c r="K18" s="46">
        <v>-384024428</v>
      </c>
      <c r="L18" s="46"/>
      <c r="M18" s="46">
        <v>0</v>
      </c>
      <c r="N18" s="46"/>
      <c r="O18" s="46">
        <v>0</v>
      </c>
      <c r="P18" s="46"/>
      <c r="Q18" s="46">
        <v>0</v>
      </c>
      <c r="R18" s="46"/>
      <c r="S18" s="46">
        <v>0</v>
      </c>
      <c r="T18" s="46"/>
      <c r="U18" s="46">
        <v>0</v>
      </c>
      <c r="V18" s="46"/>
      <c r="W18" s="46">
        <v>0</v>
      </c>
      <c r="X18" s="46"/>
      <c r="Y18" s="46">
        <v>0</v>
      </c>
      <c r="Z18" s="46"/>
      <c r="AA18" s="46">
        <v>0</v>
      </c>
      <c r="AB18" s="46"/>
      <c r="AC18" s="46">
        <f>SUM(G18:AA18)</f>
        <v>0</v>
      </c>
      <c r="AD18" s="46"/>
      <c r="AE18" s="46">
        <v>0</v>
      </c>
      <c r="AF18" s="46"/>
      <c r="AG18" s="46">
        <f>SUM(AC18:AE18)</f>
        <v>0</v>
      </c>
    </row>
    <row r="19" spans="1:33" s="41" customFormat="1" ht="18.95" customHeight="1">
      <c r="A19" s="41" t="s">
        <v>104</v>
      </c>
      <c r="E19" s="194">
        <v>24</v>
      </c>
      <c r="F19" s="81"/>
      <c r="G19" s="46">
        <v>0</v>
      </c>
      <c r="H19" s="46"/>
      <c r="I19" s="46">
        <v>0</v>
      </c>
      <c r="J19" s="46"/>
      <c r="K19" s="46">
        <v>0</v>
      </c>
      <c r="L19" s="46"/>
      <c r="M19" s="46">
        <v>0</v>
      </c>
      <c r="N19" s="46"/>
      <c r="O19" s="46">
        <v>0</v>
      </c>
      <c r="P19" s="46"/>
      <c r="Q19" s="46">
        <v>-1348196903</v>
      </c>
      <c r="R19" s="46"/>
      <c r="S19" s="46">
        <v>0</v>
      </c>
      <c r="T19" s="46"/>
      <c r="U19" s="46">
        <v>0</v>
      </c>
      <c r="V19" s="46"/>
      <c r="W19" s="46">
        <v>0</v>
      </c>
      <c r="X19" s="46"/>
      <c r="Y19" s="46">
        <v>0</v>
      </c>
      <c r="Z19" s="46"/>
      <c r="AA19" s="46">
        <v>0</v>
      </c>
      <c r="AB19" s="46"/>
      <c r="AC19" s="46">
        <f>SUM(G19:AA19)</f>
        <v>-1348196903</v>
      </c>
      <c r="AD19" s="46"/>
      <c r="AE19" s="46">
        <v>0</v>
      </c>
      <c r="AF19" s="46"/>
      <c r="AG19" s="46">
        <f>SUM(AC19:AE19)</f>
        <v>-1348196903</v>
      </c>
    </row>
    <row r="20" spans="1:33" s="41" customFormat="1" ht="18.95" customHeight="1">
      <c r="A20" s="41" t="s">
        <v>105</v>
      </c>
      <c r="B20" s="44"/>
      <c r="C20" s="44"/>
      <c r="D20" s="44"/>
      <c r="E20" s="195"/>
      <c r="F20" s="45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</row>
    <row r="21" spans="1:33" s="41" customFormat="1" ht="18.95" customHeight="1">
      <c r="B21" s="41" t="s">
        <v>51</v>
      </c>
      <c r="C21" s="44"/>
      <c r="D21" s="44"/>
      <c r="E21" s="195"/>
      <c r="F21" s="45"/>
      <c r="G21" s="46">
        <v>0</v>
      </c>
      <c r="H21" s="46"/>
      <c r="I21" s="46">
        <v>0</v>
      </c>
      <c r="J21" s="46"/>
      <c r="K21" s="46">
        <v>0</v>
      </c>
      <c r="L21" s="46"/>
      <c r="M21" s="46">
        <v>0</v>
      </c>
      <c r="N21" s="46"/>
      <c r="O21" s="46">
        <v>0</v>
      </c>
      <c r="P21" s="46"/>
      <c r="Q21" s="46"/>
      <c r="R21" s="46"/>
      <c r="S21" s="46">
        <v>0</v>
      </c>
      <c r="T21" s="46"/>
      <c r="U21" s="46">
        <v>0</v>
      </c>
      <c r="V21" s="46"/>
      <c r="W21" s="46">
        <v>0</v>
      </c>
      <c r="X21" s="46"/>
      <c r="Y21" s="46">
        <v>0</v>
      </c>
      <c r="Z21" s="46"/>
      <c r="AA21" s="46">
        <v>0</v>
      </c>
      <c r="AB21" s="46"/>
      <c r="AC21" s="46">
        <f>SUM(G21:AA21)</f>
        <v>0</v>
      </c>
      <c r="AD21" s="46"/>
      <c r="AE21" s="46">
        <v>-386903900</v>
      </c>
      <c r="AF21" s="46"/>
      <c r="AG21" s="46">
        <f>SUM(AC21:AE21)</f>
        <v>-386903900</v>
      </c>
    </row>
    <row r="22" spans="1:33" s="41" customFormat="1" ht="18.95" customHeight="1">
      <c r="A22" s="41" t="s">
        <v>176</v>
      </c>
      <c r="C22" s="44"/>
      <c r="D22" s="44"/>
      <c r="E22" s="195"/>
      <c r="F22" s="45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</row>
    <row r="23" spans="1:33" s="41" customFormat="1" ht="18.95" customHeight="1">
      <c r="B23" s="41" t="s">
        <v>177</v>
      </c>
      <c r="C23" s="44"/>
      <c r="D23" s="44"/>
      <c r="E23" s="195"/>
      <c r="F23" s="45"/>
      <c r="G23" s="46">
        <v>0</v>
      </c>
      <c r="H23" s="80"/>
      <c r="I23" s="46">
        <v>0</v>
      </c>
      <c r="J23" s="80"/>
      <c r="K23" s="46">
        <v>0</v>
      </c>
      <c r="L23" s="80"/>
      <c r="M23" s="46">
        <v>0</v>
      </c>
      <c r="N23" s="80"/>
      <c r="O23" s="46">
        <v>0</v>
      </c>
      <c r="P23" s="80"/>
      <c r="Q23" s="46"/>
      <c r="R23" s="80"/>
      <c r="S23" s="46">
        <v>0</v>
      </c>
      <c r="T23" s="80"/>
      <c r="U23" s="46">
        <v>0</v>
      </c>
      <c r="V23" s="80"/>
      <c r="W23" s="46">
        <v>0</v>
      </c>
      <c r="X23" s="80"/>
      <c r="Y23" s="46">
        <v>0</v>
      </c>
      <c r="Z23" s="80"/>
      <c r="AA23" s="46">
        <v>-422918334</v>
      </c>
      <c r="AB23" s="80"/>
      <c r="AC23" s="46">
        <f>SUM(G23:AA23)</f>
        <v>-422918334</v>
      </c>
      <c r="AD23" s="80"/>
      <c r="AE23" s="46">
        <v>167092307</v>
      </c>
      <c r="AF23" s="80"/>
      <c r="AG23" s="46">
        <f>SUM(AC23:AE23)</f>
        <v>-255826027</v>
      </c>
    </row>
    <row r="24" spans="1:33" s="41" customFormat="1" ht="18.95" customHeight="1">
      <c r="A24" s="41" t="s">
        <v>196</v>
      </c>
      <c r="E24" s="194"/>
      <c r="G24" s="173">
        <v>0</v>
      </c>
      <c r="H24" s="46"/>
      <c r="I24" s="173">
        <v>0</v>
      </c>
      <c r="J24" s="46"/>
      <c r="K24" s="173">
        <v>0</v>
      </c>
      <c r="L24" s="46"/>
      <c r="M24" s="173">
        <v>0</v>
      </c>
      <c r="N24" s="46"/>
      <c r="O24" s="173">
        <v>0</v>
      </c>
      <c r="P24" s="46"/>
      <c r="Q24" s="173">
        <v>2523749930</v>
      </c>
      <c r="R24" s="46"/>
      <c r="S24" s="173">
        <v>-17106667</v>
      </c>
      <c r="T24" s="46"/>
      <c r="U24" s="173">
        <v>0</v>
      </c>
      <c r="V24" s="46"/>
      <c r="W24" s="173">
        <v>-1462540248</v>
      </c>
      <c r="X24" s="46"/>
      <c r="Y24" s="173">
        <v>-106627159</v>
      </c>
      <c r="Z24" s="46"/>
      <c r="AA24" s="173">
        <v>0</v>
      </c>
      <c r="AB24" s="46"/>
      <c r="AC24" s="174">
        <f>SUM(G24:AA24)</f>
        <v>937475856</v>
      </c>
      <c r="AD24" s="46"/>
      <c r="AE24" s="173">
        <v>283795342</v>
      </c>
      <c r="AF24" s="46"/>
      <c r="AG24" s="174">
        <f>SUM(AC24:AE24)</f>
        <v>1221271198</v>
      </c>
    </row>
    <row r="25" spans="1:33" s="41" customFormat="1" ht="6" customHeight="1">
      <c r="E25" s="194"/>
      <c r="F25" s="53"/>
      <c r="G25" s="80"/>
      <c r="H25" s="80"/>
      <c r="I25" s="80"/>
      <c r="J25" s="80"/>
      <c r="K25" s="80"/>
      <c r="L25" s="80"/>
      <c r="M25" s="40"/>
      <c r="N25" s="80"/>
      <c r="O25" s="80"/>
      <c r="P25" s="80"/>
      <c r="Q25" s="80"/>
      <c r="R25" s="40"/>
      <c r="S25" s="80"/>
      <c r="T25" s="40"/>
      <c r="U25" s="46"/>
      <c r="V25" s="40"/>
      <c r="W25" s="46"/>
      <c r="X25" s="40"/>
      <c r="Y25" s="46"/>
      <c r="Z25" s="40"/>
      <c r="AA25" s="46"/>
      <c r="AB25" s="40"/>
      <c r="AC25" s="46"/>
      <c r="AD25" s="40"/>
      <c r="AE25" s="46"/>
      <c r="AF25" s="40"/>
      <c r="AG25" s="46"/>
    </row>
    <row r="26" spans="1:33" s="41" customFormat="1" ht="18.95" customHeight="1">
      <c r="A26" s="44" t="s">
        <v>233</v>
      </c>
      <c r="B26" s="44"/>
      <c r="C26" s="44"/>
      <c r="D26" s="44"/>
      <c r="E26" s="194"/>
      <c r="F26" s="45"/>
      <c r="G26" s="46">
        <f>SUM(G15:G24)</f>
        <v>1494683468</v>
      </c>
      <c r="H26" s="46"/>
      <c r="I26" s="46">
        <f>SUM(I15:I24)</f>
        <v>15266493181</v>
      </c>
      <c r="J26" s="46"/>
      <c r="K26" s="46">
        <f>SUM(K15:K24)</f>
        <v>0</v>
      </c>
      <c r="L26" s="46"/>
      <c r="M26" s="46">
        <f>SUM(M15:M24)</f>
        <v>172861100</v>
      </c>
      <c r="N26" s="46"/>
      <c r="O26" s="46">
        <f>SUM(O15:O24)</f>
        <v>156777302</v>
      </c>
      <c r="P26" s="46"/>
      <c r="Q26" s="46">
        <f>SUM(Q15:Q24)</f>
        <v>8916505414</v>
      </c>
      <c r="R26" s="40"/>
      <c r="S26" s="46">
        <f>SUM(S15:S24)</f>
        <v>-179901348</v>
      </c>
      <c r="T26" s="40"/>
      <c r="U26" s="46">
        <f>SUM(U15:U24)</f>
        <v>35993188</v>
      </c>
      <c r="V26" s="40"/>
      <c r="W26" s="46">
        <f>SUM(W15:W24)</f>
        <v>725637838</v>
      </c>
      <c r="X26" s="40"/>
      <c r="Y26" s="46">
        <f>SUM(Y15:Y24)</f>
        <v>-929343633</v>
      </c>
      <c r="Z26" s="40"/>
      <c r="AA26" s="46">
        <f>SUM(AA15:AA24)</f>
        <v>3145479644</v>
      </c>
      <c r="AB26" s="40"/>
      <c r="AC26" s="46">
        <f>SUM(AC15:AC24)</f>
        <v>28805186154</v>
      </c>
      <c r="AD26" s="40"/>
      <c r="AE26" s="46">
        <f>SUM(AE15:AE24)</f>
        <v>3361980334</v>
      </c>
      <c r="AF26" s="40"/>
      <c r="AG26" s="46">
        <f>SUM(AG15:AG24)</f>
        <v>32167166488</v>
      </c>
    </row>
    <row r="27" spans="1:33" s="41" customFormat="1" ht="18.95" customHeight="1">
      <c r="A27" s="41" t="s">
        <v>104</v>
      </c>
      <c r="E27" s="194">
        <v>24</v>
      </c>
      <c r="F27" s="81"/>
      <c r="G27" s="49">
        <v>0</v>
      </c>
      <c r="H27" s="46"/>
      <c r="I27" s="49">
        <v>0</v>
      </c>
      <c r="J27" s="46"/>
      <c r="K27" s="49">
        <v>0</v>
      </c>
      <c r="L27" s="46"/>
      <c r="M27" s="49">
        <v>0</v>
      </c>
      <c r="N27" s="46"/>
      <c r="O27" s="49">
        <v>0</v>
      </c>
      <c r="P27" s="46"/>
      <c r="Q27" s="49">
        <v>-1348182387</v>
      </c>
      <c r="R27" s="46"/>
      <c r="S27" s="49">
        <v>0</v>
      </c>
      <c r="T27" s="46"/>
      <c r="U27" s="49">
        <v>0</v>
      </c>
      <c r="V27" s="46"/>
      <c r="W27" s="49">
        <v>0</v>
      </c>
      <c r="X27" s="46"/>
      <c r="Y27" s="49">
        <v>0</v>
      </c>
      <c r="Z27" s="46"/>
      <c r="AA27" s="49">
        <v>0</v>
      </c>
      <c r="AB27" s="46"/>
      <c r="AC27" s="49">
        <f>SUM(G27:AA27)</f>
        <v>-1348182387</v>
      </c>
      <c r="AD27" s="46"/>
      <c r="AE27" s="49">
        <v>0</v>
      </c>
      <c r="AF27" s="46"/>
      <c r="AG27" s="49">
        <f t="shared" ref="AG27" si="0">SUM(AC27:AE27)</f>
        <v>-1348182387</v>
      </c>
    </row>
    <row r="28" spans="1:33" s="41" customFormat="1" ht="18.95" customHeight="1">
      <c r="A28" s="41" t="s">
        <v>105</v>
      </c>
      <c r="B28" s="44"/>
      <c r="C28" s="44"/>
      <c r="D28" s="44"/>
      <c r="E28" s="195"/>
      <c r="F28" s="45"/>
      <c r="G28" s="49"/>
      <c r="H28" s="46"/>
      <c r="I28" s="49"/>
      <c r="J28" s="46"/>
      <c r="K28" s="49"/>
      <c r="L28" s="46"/>
      <c r="M28" s="49"/>
      <c r="N28" s="46"/>
      <c r="O28" s="49"/>
      <c r="P28" s="46"/>
      <c r="Q28" s="49"/>
      <c r="R28" s="46"/>
      <c r="S28" s="49"/>
      <c r="T28" s="46"/>
      <c r="U28" s="49"/>
      <c r="V28" s="46"/>
      <c r="W28" s="49"/>
      <c r="X28" s="46"/>
      <c r="Y28" s="49"/>
      <c r="Z28" s="46"/>
      <c r="AA28" s="49"/>
      <c r="AB28" s="46"/>
      <c r="AC28" s="49"/>
      <c r="AD28" s="46"/>
      <c r="AE28" s="49"/>
      <c r="AF28" s="46"/>
      <c r="AG28" s="49"/>
    </row>
    <row r="29" spans="1:33" s="41" customFormat="1" ht="18.95" customHeight="1">
      <c r="B29" s="41" t="s">
        <v>51</v>
      </c>
      <c r="C29" s="44"/>
      <c r="D29" s="44"/>
      <c r="E29" s="195"/>
      <c r="F29" s="45"/>
      <c r="G29" s="49">
        <v>0</v>
      </c>
      <c r="H29" s="46"/>
      <c r="I29" s="49">
        <v>0</v>
      </c>
      <c r="J29" s="46"/>
      <c r="K29" s="49">
        <v>0</v>
      </c>
      <c r="L29" s="46"/>
      <c r="M29" s="49">
        <v>0</v>
      </c>
      <c r="N29" s="46"/>
      <c r="O29" s="49">
        <v>0</v>
      </c>
      <c r="P29" s="46"/>
      <c r="Q29" s="49">
        <v>0</v>
      </c>
      <c r="R29" s="46"/>
      <c r="S29" s="49">
        <v>0</v>
      </c>
      <c r="T29" s="46"/>
      <c r="U29" s="49">
        <v>0</v>
      </c>
      <c r="V29" s="46"/>
      <c r="W29" s="49">
        <v>0</v>
      </c>
      <c r="X29" s="46"/>
      <c r="Y29" s="49">
        <v>0</v>
      </c>
      <c r="Z29" s="46"/>
      <c r="AA29" s="49">
        <v>0</v>
      </c>
      <c r="AB29" s="46"/>
      <c r="AC29" s="49">
        <f>SUM(G29:AA29)</f>
        <v>0</v>
      </c>
      <c r="AD29" s="46"/>
      <c r="AE29" s="49">
        <v>-347849788</v>
      </c>
      <c r="AF29" s="46"/>
      <c r="AG29" s="184">
        <f>SUM(AC29:AE29)</f>
        <v>-347849788</v>
      </c>
    </row>
    <row r="30" spans="1:33" s="41" customFormat="1" ht="18.95" customHeight="1">
      <c r="A30" s="41" t="s">
        <v>176</v>
      </c>
      <c r="C30" s="44"/>
      <c r="D30" s="44"/>
      <c r="E30" s="195"/>
      <c r="F30" s="45"/>
      <c r="G30" s="49"/>
      <c r="H30" s="46"/>
      <c r="I30" s="49"/>
      <c r="J30" s="46"/>
      <c r="K30" s="49"/>
      <c r="L30" s="46"/>
      <c r="M30" s="49"/>
      <c r="N30" s="46"/>
      <c r="O30" s="49"/>
      <c r="P30" s="46"/>
      <c r="Q30" s="49"/>
      <c r="R30" s="46"/>
      <c r="S30" s="49"/>
      <c r="T30" s="46"/>
      <c r="U30" s="49"/>
      <c r="V30" s="46"/>
      <c r="W30" s="49"/>
      <c r="X30" s="46"/>
      <c r="Y30" s="49"/>
      <c r="Z30" s="46"/>
      <c r="AA30" s="49"/>
      <c r="AB30" s="46"/>
      <c r="AC30" s="49"/>
      <c r="AD30" s="46"/>
      <c r="AE30" s="49"/>
      <c r="AF30" s="46"/>
      <c r="AG30" s="49"/>
    </row>
    <row r="31" spans="1:33" s="41" customFormat="1" ht="18.95" customHeight="1">
      <c r="B31" s="41" t="s">
        <v>177</v>
      </c>
      <c r="C31" s="44"/>
      <c r="D31" s="44"/>
      <c r="E31" s="45"/>
      <c r="F31" s="45"/>
      <c r="G31" s="49">
        <v>0</v>
      </c>
      <c r="H31" s="80"/>
      <c r="I31" s="49">
        <v>0</v>
      </c>
      <c r="J31" s="80"/>
      <c r="K31" s="49">
        <v>0</v>
      </c>
      <c r="L31" s="80"/>
      <c r="M31" s="49">
        <v>0</v>
      </c>
      <c r="N31" s="80"/>
      <c r="O31" s="49">
        <v>0</v>
      </c>
      <c r="P31" s="80"/>
      <c r="Q31" s="49">
        <v>0</v>
      </c>
      <c r="R31" s="80"/>
      <c r="S31" s="49">
        <v>0</v>
      </c>
      <c r="T31" s="80"/>
      <c r="U31" s="49">
        <v>0</v>
      </c>
      <c r="V31" s="80"/>
      <c r="W31" s="49">
        <v>0</v>
      </c>
      <c r="X31" s="80"/>
      <c r="Y31" s="49">
        <v>0</v>
      </c>
      <c r="Z31" s="80"/>
      <c r="AA31" s="49">
        <v>9858513</v>
      </c>
      <c r="AB31" s="80"/>
      <c r="AC31" s="49">
        <f>SUM(G31:AA31)</f>
        <v>9858513</v>
      </c>
      <c r="AD31" s="80"/>
      <c r="AE31" s="49">
        <v>-15468107</v>
      </c>
      <c r="AF31" s="80"/>
      <c r="AG31" s="49">
        <f>SUM(AC31:AE31)</f>
        <v>-5609594</v>
      </c>
    </row>
    <row r="32" spans="1:33" s="41" customFormat="1" ht="18.95" customHeight="1">
      <c r="A32" s="41" t="s">
        <v>236</v>
      </c>
      <c r="E32" s="48"/>
      <c r="G32" s="50">
        <v>0</v>
      </c>
      <c r="H32" s="46"/>
      <c r="I32" s="50">
        <v>0</v>
      </c>
      <c r="J32" s="46"/>
      <c r="K32" s="50">
        <v>0</v>
      </c>
      <c r="L32" s="46"/>
      <c r="M32" s="50">
        <v>0</v>
      </c>
      <c r="N32" s="46"/>
      <c r="O32" s="50">
        <v>0</v>
      </c>
      <c r="P32" s="46"/>
      <c r="Q32" s="50">
        <v>2590070839</v>
      </c>
      <c r="R32" s="46"/>
      <c r="S32" s="50">
        <v>77514418</v>
      </c>
      <c r="T32" s="46"/>
      <c r="U32" s="50">
        <v>0</v>
      </c>
      <c r="V32" s="46"/>
      <c r="W32" s="50">
        <v>85637214</v>
      </c>
      <c r="X32" s="46"/>
      <c r="Y32" s="50">
        <v>374022617</v>
      </c>
      <c r="Z32" s="46"/>
      <c r="AA32" s="50">
        <v>0</v>
      </c>
      <c r="AB32" s="46"/>
      <c r="AC32" s="83">
        <f>SUM(G32:AA32)</f>
        <v>3127245088</v>
      </c>
      <c r="AD32" s="46"/>
      <c r="AE32" s="50">
        <v>437002539</v>
      </c>
      <c r="AF32" s="46"/>
      <c r="AG32" s="83">
        <f t="shared" ref="AG32" si="1">SUM(AC32:AE32)</f>
        <v>3564247627</v>
      </c>
    </row>
    <row r="33" spans="1:33" s="41" customFormat="1" ht="6" customHeight="1">
      <c r="E33" s="48"/>
      <c r="F33" s="53"/>
      <c r="G33" s="82"/>
      <c r="H33" s="46"/>
      <c r="I33" s="82"/>
      <c r="J33" s="46"/>
      <c r="K33" s="82"/>
      <c r="L33" s="46"/>
      <c r="M33" s="51"/>
      <c r="N33" s="46"/>
      <c r="O33" s="82"/>
      <c r="P33" s="46"/>
      <c r="Q33" s="82"/>
      <c r="R33" s="46"/>
      <c r="S33" s="82"/>
      <c r="T33" s="46"/>
      <c r="U33" s="49"/>
      <c r="V33" s="46"/>
      <c r="W33" s="49"/>
      <c r="X33" s="46"/>
      <c r="Y33" s="49"/>
      <c r="Z33" s="46"/>
      <c r="AA33" s="49"/>
      <c r="AB33" s="46"/>
      <c r="AC33" s="49"/>
      <c r="AD33" s="46"/>
      <c r="AE33" s="49"/>
      <c r="AF33" s="46"/>
      <c r="AG33" s="49"/>
    </row>
    <row r="34" spans="1:33" s="41" customFormat="1" ht="18.95" customHeight="1" thickBot="1">
      <c r="A34" s="44" t="s">
        <v>234</v>
      </c>
      <c r="B34" s="44"/>
      <c r="C34" s="44"/>
      <c r="D34" s="44"/>
      <c r="E34" s="48"/>
      <c r="F34" s="45"/>
      <c r="G34" s="52">
        <f>SUM(G26:G32)</f>
        <v>1494683468</v>
      </c>
      <c r="H34" s="46"/>
      <c r="I34" s="52">
        <f>SUM(I26:I32)</f>
        <v>15266493181</v>
      </c>
      <c r="J34" s="46"/>
      <c r="K34" s="52">
        <f>SUM(K26:K32)</f>
        <v>0</v>
      </c>
      <c r="L34" s="46"/>
      <c r="M34" s="52">
        <f>SUM(M26:M32)</f>
        <v>172861100</v>
      </c>
      <c r="N34" s="46"/>
      <c r="O34" s="52">
        <f>SUM(O26:O32)</f>
        <v>156777302</v>
      </c>
      <c r="P34" s="46"/>
      <c r="Q34" s="52">
        <f>SUM(Q26:Q32)</f>
        <v>10158393866</v>
      </c>
      <c r="R34" s="46"/>
      <c r="S34" s="52">
        <f>SUM(S26:S32)</f>
        <v>-102386930</v>
      </c>
      <c r="T34" s="46"/>
      <c r="U34" s="52">
        <f>SUM(U26:U32)</f>
        <v>35993188</v>
      </c>
      <c r="V34" s="46"/>
      <c r="W34" s="52">
        <f>SUM(W26:W32)</f>
        <v>811275052</v>
      </c>
      <c r="X34" s="46"/>
      <c r="Y34" s="52">
        <f>SUM(Y26:Y32)</f>
        <v>-555321016</v>
      </c>
      <c r="Z34" s="46"/>
      <c r="AA34" s="52">
        <f>SUM(AA26:AA32)</f>
        <v>3155338157</v>
      </c>
      <c r="AB34" s="46"/>
      <c r="AC34" s="52">
        <f>SUM(AC26:AC32)</f>
        <v>30594107368</v>
      </c>
      <c r="AD34" s="46"/>
      <c r="AE34" s="52">
        <f>SUM(AE26:AE32)</f>
        <v>3435664978</v>
      </c>
      <c r="AF34" s="46"/>
      <c r="AG34" s="52">
        <f>SUM(AG26:AG32)</f>
        <v>34029772346</v>
      </c>
    </row>
    <row r="35" spans="1:33" s="41" customFormat="1" ht="18.95" customHeight="1" thickTop="1">
      <c r="A35" s="44"/>
      <c r="B35" s="44"/>
      <c r="C35" s="44"/>
      <c r="D35" s="44"/>
      <c r="E35" s="48"/>
      <c r="F35" s="45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</row>
    <row r="36" spans="1:33" s="41" customFormat="1" ht="18.95" customHeight="1">
      <c r="A36" s="44"/>
      <c r="B36" s="44"/>
      <c r="C36" s="44"/>
      <c r="D36" s="44"/>
      <c r="E36" s="48"/>
      <c r="F36" s="45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46"/>
      <c r="AG36" s="46"/>
    </row>
    <row r="37" spans="1:33" s="41" customFormat="1" ht="18.95" customHeight="1">
      <c r="A37" s="44"/>
      <c r="B37" s="44"/>
      <c r="C37" s="44"/>
      <c r="D37" s="44"/>
      <c r="E37" s="48"/>
      <c r="F37" s="45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</row>
    <row r="38" spans="1:33" s="41" customFormat="1" ht="18.95" customHeight="1">
      <c r="A38" s="44"/>
      <c r="B38" s="44"/>
      <c r="C38" s="44"/>
      <c r="D38" s="44"/>
      <c r="E38" s="48"/>
      <c r="F38" s="45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</row>
    <row r="39" spans="1:33" s="41" customFormat="1" ht="18.95" customHeight="1">
      <c r="A39" s="44"/>
      <c r="B39" s="44"/>
      <c r="C39" s="44"/>
      <c r="D39" s="44"/>
      <c r="E39" s="48"/>
      <c r="F39" s="45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</row>
    <row r="40" spans="1:33" s="41" customFormat="1" ht="9" customHeight="1">
      <c r="A40" s="44"/>
      <c r="B40" s="44"/>
      <c r="C40" s="44"/>
      <c r="D40" s="44"/>
      <c r="E40" s="48"/>
      <c r="F40" s="45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</row>
    <row r="41" spans="1:33" ht="21.95" customHeight="1">
      <c r="A41" s="216" t="s">
        <v>239</v>
      </c>
      <c r="B41" s="217"/>
      <c r="C41" s="217"/>
      <c r="D41" s="217"/>
      <c r="E41" s="218"/>
      <c r="F41" s="218"/>
      <c r="G41" s="21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9"/>
      <c r="Z41" s="219"/>
      <c r="AA41" s="219"/>
      <c r="AB41" s="219"/>
      <c r="AC41" s="219"/>
      <c r="AD41" s="219"/>
      <c r="AE41" s="219"/>
      <c r="AF41" s="219"/>
      <c r="AG41" s="219"/>
    </row>
  </sheetData>
  <mergeCells count="5">
    <mergeCell ref="G5:AG5"/>
    <mergeCell ref="G6:AC6"/>
    <mergeCell ref="O9:Q9"/>
    <mergeCell ref="S8:Y8"/>
    <mergeCell ref="S7:AA7"/>
  </mergeCells>
  <pageMargins left="0.3" right="0.3" top="0.5" bottom="0.6" header="0.49" footer="0.4"/>
  <pageSetup paperSize="9" scale="71" firstPageNumber="13" fitToHeight="0" orientation="landscape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2"/>
  <sheetViews>
    <sheetView topLeftCell="A16" zoomScaleNormal="100" zoomScaleSheetLayoutView="88" workbookViewId="0">
      <selection activeCell="A29" sqref="A29:XFD29"/>
    </sheetView>
  </sheetViews>
  <sheetFormatPr defaultColWidth="9.140625" defaultRowHeight="18" customHeight="1"/>
  <cols>
    <col min="1" max="3" width="1.28515625" style="75" customWidth="1"/>
    <col min="4" max="4" width="18.5703125" style="75" customWidth="1"/>
    <col min="5" max="5" width="7.7109375" style="75" customWidth="1"/>
    <col min="6" max="6" width="0.7109375" style="75" customWidth="1"/>
    <col min="7" max="7" width="11" style="74" bestFit="1" customWidth="1"/>
    <col min="8" max="8" width="0.7109375" style="74" customWidth="1"/>
    <col min="9" max="9" width="11.85546875" style="74" bestFit="1" customWidth="1"/>
    <col min="10" max="10" width="0.7109375" style="74" customWidth="1"/>
    <col min="11" max="11" width="10.7109375" style="74" bestFit="1" customWidth="1"/>
    <col min="12" max="12" width="0.7109375" style="74" customWidth="1"/>
    <col min="13" max="13" width="12" style="74" bestFit="1" customWidth="1"/>
    <col min="14" max="14" width="0.7109375" style="74" customWidth="1"/>
    <col min="15" max="15" width="11.140625" style="74" bestFit="1" customWidth="1"/>
    <col min="16" max="16" width="0.7109375" style="74" customWidth="1"/>
    <col min="17" max="17" width="12.140625" style="74" bestFit="1" customWidth="1"/>
    <col min="18" max="18" width="0.7109375" style="74" customWidth="1"/>
    <col min="19" max="19" width="16.140625" style="74" customWidth="1"/>
    <col min="20" max="20" width="0.7109375" style="74" customWidth="1"/>
    <col min="21" max="21" width="18.5703125" style="74" bestFit="1" customWidth="1"/>
    <col min="22" max="22" width="0.7109375" style="74" customWidth="1"/>
    <col min="23" max="23" width="13.28515625" style="75" customWidth="1"/>
    <col min="24" max="16384" width="9.140625" style="75"/>
  </cols>
  <sheetData>
    <row r="1" spans="1:23" ht="20.100000000000001" customHeight="1">
      <c r="A1" s="167" t="s">
        <v>0</v>
      </c>
      <c r="B1" s="168"/>
      <c r="C1" s="168"/>
      <c r="D1" s="168"/>
      <c r="E1" s="168"/>
      <c r="F1" s="168"/>
    </row>
    <row r="2" spans="1:23" ht="20.100000000000001" customHeight="1">
      <c r="A2" s="167" t="s">
        <v>197</v>
      </c>
      <c r="B2" s="168"/>
      <c r="C2" s="168"/>
      <c r="D2" s="168"/>
      <c r="E2" s="168"/>
      <c r="F2" s="168"/>
    </row>
    <row r="3" spans="1:23" ht="20.100000000000001" customHeight="1">
      <c r="A3" s="169" t="s">
        <v>207</v>
      </c>
      <c r="B3" s="170"/>
      <c r="C3" s="170"/>
      <c r="D3" s="170"/>
      <c r="E3" s="170"/>
      <c r="F3" s="170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88"/>
    </row>
    <row r="4" spans="1:23" s="87" customFormat="1" ht="18.95" customHeight="1">
      <c r="A4" s="175"/>
      <c r="B4" s="175"/>
      <c r="C4" s="175"/>
      <c r="D4" s="175"/>
      <c r="E4" s="175"/>
      <c r="F4" s="74"/>
      <c r="G4" s="86"/>
      <c r="H4" s="86"/>
      <c r="I4" s="86"/>
      <c r="J4" s="74"/>
      <c r="K4" s="85"/>
      <c r="L4" s="74"/>
      <c r="M4" s="86"/>
      <c r="N4" s="74"/>
      <c r="R4" s="86"/>
      <c r="S4" s="86"/>
      <c r="T4" s="74"/>
      <c r="U4" s="86"/>
      <c r="V4" s="74"/>
      <c r="W4" s="86"/>
    </row>
    <row r="5" spans="1:23" s="87" customFormat="1" ht="18.95" customHeight="1">
      <c r="A5" s="175"/>
      <c r="B5" s="175"/>
      <c r="C5" s="175"/>
      <c r="D5" s="175"/>
      <c r="G5" s="225" t="s">
        <v>192</v>
      </c>
      <c r="H5" s="225"/>
      <c r="I5" s="225"/>
      <c r="J5" s="225"/>
      <c r="K5" s="225"/>
      <c r="L5" s="225"/>
      <c r="M5" s="225"/>
      <c r="N5" s="225"/>
      <c r="O5" s="225"/>
      <c r="P5" s="225"/>
      <c r="Q5" s="225"/>
      <c r="R5" s="225"/>
      <c r="S5" s="225"/>
      <c r="T5" s="225"/>
      <c r="U5" s="225"/>
      <c r="V5" s="225"/>
      <c r="W5" s="225"/>
    </row>
    <row r="6" spans="1:23" s="87" customFormat="1" ht="18.95" customHeight="1">
      <c r="A6" s="84"/>
      <c r="B6" s="178"/>
      <c r="C6" s="178"/>
      <c r="D6" s="178"/>
      <c r="E6" s="175"/>
      <c r="F6" s="74"/>
      <c r="G6" s="86"/>
      <c r="H6" s="86"/>
      <c r="I6" s="86"/>
      <c r="J6" s="74"/>
      <c r="K6" s="86"/>
      <c r="L6" s="74"/>
      <c r="M6" s="86"/>
      <c r="N6" s="74"/>
      <c r="R6" s="86"/>
      <c r="S6" s="227" t="s">
        <v>50</v>
      </c>
      <c r="T6" s="227"/>
      <c r="U6" s="227"/>
      <c r="V6" s="74"/>
      <c r="W6" s="86"/>
    </row>
    <row r="7" spans="1:23" s="87" customFormat="1" ht="18.95" customHeight="1">
      <c r="A7" s="175"/>
      <c r="B7" s="175"/>
      <c r="C7" s="175"/>
      <c r="D7" s="175"/>
      <c r="E7" s="179"/>
      <c r="F7" s="89"/>
      <c r="G7" s="89"/>
      <c r="H7" s="89"/>
      <c r="I7" s="74"/>
      <c r="J7" s="74"/>
      <c r="K7" s="89"/>
      <c r="L7" s="74"/>
      <c r="N7" s="89"/>
      <c r="O7" s="225" t="s">
        <v>48</v>
      </c>
      <c r="P7" s="225"/>
      <c r="Q7" s="225"/>
      <c r="R7" s="89"/>
      <c r="S7" s="226" t="s">
        <v>67</v>
      </c>
      <c r="T7" s="226"/>
      <c r="U7" s="226"/>
      <c r="V7" s="89"/>
      <c r="W7" s="89"/>
    </row>
    <row r="8" spans="1:23" s="87" customFormat="1" ht="18.95" customHeight="1">
      <c r="A8" s="175"/>
      <c r="B8" s="175"/>
      <c r="C8" s="175"/>
      <c r="D8" s="175"/>
      <c r="E8" s="179"/>
      <c r="F8" s="89"/>
      <c r="G8" s="89"/>
      <c r="H8" s="89"/>
      <c r="I8" s="74"/>
      <c r="J8" s="74"/>
      <c r="K8" s="89"/>
      <c r="L8" s="74"/>
      <c r="N8" s="89"/>
      <c r="O8" s="212"/>
      <c r="P8" s="212"/>
      <c r="Q8" s="212"/>
      <c r="R8" s="89"/>
      <c r="S8" s="212"/>
      <c r="T8" s="212"/>
      <c r="U8" s="213" t="s">
        <v>244</v>
      </c>
      <c r="V8" s="89"/>
      <c r="W8" s="89"/>
    </row>
    <row r="9" spans="1:23" s="87" customFormat="1" ht="18.95" customHeight="1">
      <c r="A9" s="175"/>
      <c r="B9" s="175"/>
      <c r="C9" s="175"/>
      <c r="D9" s="175"/>
      <c r="E9" s="179"/>
      <c r="F9" s="89"/>
      <c r="G9" s="89"/>
      <c r="H9" s="89"/>
      <c r="I9" s="74"/>
      <c r="J9" s="74"/>
      <c r="K9" s="89" t="s">
        <v>79</v>
      </c>
      <c r="L9" s="74"/>
      <c r="N9" s="89"/>
      <c r="O9" s="89" t="s">
        <v>80</v>
      </c>
      <c r="P9" s="84"/>
      <c r="Q9" s="84"/>
      <c r="R9" s="89"/>
      <c r="S9" s="89" t="s">
        <v>187</v>
      </c>
      <c r="T9" s="90"/>
      <c r="U9" s="180" t="s">
        <v>245</v>
      </c>
      <c r="V9" s="89"/>
      <c r="W9" s="89"/>
    </row>
    <row r="10" spans="1:23" s="87" customFormat="1" ht="18.95" customHeight="1">
      <c r="A10" s="175"/>
      <c r="B10" s="175"/>
      <c r="C10" s="175"/>
      <c r="D10" s="175"/>
      <c r="E10" s="179"/>
      <c r="F10" s="89"/>
      <c r="G10" s="89" t="s">
        <v>83</v>
      </c>
      <c r="H10" s="89"/>
      <c r="I10" s="89" t="s">
        <v>84</v>
      </c>
      <c r="J10" s="89"/>
      <c r="K10" s="89" t="s">
        <v>85</v>
      </c>
      <c r="L10" s="89"/>
      <c r="M10" s="89" t="s">
        <v>86</v>
      </c>
      <c r="N10" s="89"/>
      <c r="O10" s="89" t="s">
        <v>87</v>
      </c>
      <c r="P10" s="89"/>
      <c r="Q10" s="89"/>
      <c r="R10" s="89"/>
      <c r="S10" s="180" t="s">
        <v>188</v>
      </c>
      <c r="T10" s="89"/>
      <c r="U10" s="180" t="s">
        <v>246</v>
      </c>
      <c r="V10" s="89"/>
      <c r="W10" s="89" t="s">
        <v>93</v>
      </c>
    </row>
    <row r="11" spans="1:23" s="87" customFormat="1" ht="18.95" customHeight="1">
      <c r="A11" s="175"/>
      <c r="B11" s="175"/>
      <c r="C11" s="175"/>
      <c r="D11" s="175"/>
      <c r="E11" s="179"/>
      <c r="F11" s="89"/>
      <c r="G11" s="89" t="s">
        <v>94</v>
      </c>
      <c r="H11" s="89"/>
      <c r="I11" s="89" t="s">
        <v>95</v>
      </c>
      <c r="J11" s="89"/>
      <c r="K11" s="89" t="s">
        <v>96</v>
      </c>
      <c r="L11" s="89"/>
      <c r="M11" s="89" t="s">
        <v>97</v>
      </c>
      <c r="N11" s="89"/>
      <c r="O11" s="89" t="s">
        <v>98</v>
      </c>
      <c r="P11" s="89"/>
      <c r="Q11" s="89" t="s">
        <v>99</v>
      </c>
      <c r="R11" s="89"/>
      <c r="S11" s="180" t="s">
        <v>189</v>
      </c>
      <c r="T11" s="89"/>
      <c r="U11" s="89" t="s">
        <v>67</v>
      </c>
      <c r="V11" s="89"/>
      <c r="W11" s="89" t="s">
        <v>103</v>
      </c>
    </row>
    <row r="12" spans="1:23" s="87" customFormat="1" ht="18.95" customHeight="1">
      <c r="A12" s="175"/>
      <c r="B12" s="175"/>
      <c r="C12" s="175"/>
      <c r="D12" s="175"/>
      <c r="E12" s="215" t="s">
        <v>2</v>
      </c>
      <c r="F12" s="89"/>
      <c r="G12" s="91" t="s">
        <v>3</v>
      </c>
      <c r="H12" s="89"/>
      <c r="I12" s="91" t="s">
        <v>3</v>
      </c>
      <c r="J12" s="89"/>
      <c r="K12" s="91" t="s">
        <v>3</v>
      </c>
      <c r="L12" s="89"/>
      <c r="M12" s="91" t="s">
        <v>3</v>
      </c>
      <c r="N12" s="89"/>
      <c r="O12" s="91" t="s">
        <v>3</v>
      </c>
      <c r="P12" s="89"/>
      <c r="Q12" s="91" t="s">
        <v>3</v>
      </c>
      <c r="R12" s="89"/>
      <c r="S12" s="91" t="s">
        <v>3</v>
      </c>
      <c r="T12" s="89"/>
      <c r="U12" s="91" t="s">
        <v>3</v>
      </c>
      <c r="V12" s="89"/>
      <c r="W12" s="91" t="s">
        <v>3</v>
      </c>
    </row>
    <row r="13" spans="1:23" s="87" customFormat="1" ht="6" customHeight="1">
      <c r="A13" s="175"/>
      <c r="B13" s="175"/>
      <c r="C13" s="175"/>
      <c r="D13" s="175"/>
      <c r="E13" s="175"/>
      <c r="F13" s="74"/>
      <c r="G13" s="86"/>
      <c r="H13" s="86"/>
      <c r="I13" s="86"/>
      <c r="J13" s="74"/>
      <c r="K13" s="85"/>
      <c r="L13" s="74"/>
      <c r="M13" s="86"/>
      <c r="N13" s="74"/>
      <c r="R13" s="86"/>
      <c r="S13" s="86"/>
      <c r="T13" s="74"/>
      <c r="V13" s="74"/>
      <c r="W13" s="86"/>
    </row>
    <row r="14" spans="1:23" s="87" customFormat="1" ht="18.95" customHeight="1">
      <c r="A14" s="84" t="s">
        <v>232</v>
      </c>
      <c r="E14" s="181"/>
      <c r="F14" s="74"/>
      <c r="G14" s="86">
        <v>1470909845</v>
      </c>
      <c r="H14" s="86"/>
      <c r="I14" s="86">
        <v>13933982782</v>
      </c>
      <c r="J14" s="86"/>
      <c r="K14" s="86">
        <v>543677824</v>
      </c>
      <c r="L14" s="86"/>
      <c r="M14" s="86">
        <v>202175962</v>
      </c>
      <c r="N14" s="86"/>
      <c r="O14" s="86">
        <v>156777302</v>
      </c>
      <c r="P14" s="86"/>
      <c r="Q14" s="86">
        <v>2652971800</v>
      </c>
      <c r="R14" s="86"/>
      <c r="S14" s="86">
        <v>3755718</v>
      </c>
      <c r="T14" s="86"/>
      <c r="U14" s="86">
        <v>2174622415</v>
      </c>
      <c r="V14" s="86"/>
      <c r="W14" s="86">
        <f>SUM(G14:U14)</f>
        <v>21138873648</v>
      </c>
    </row>
    <row r="15" spans="1:23" s="87" customFormat="1" ht="18.95" customHeight="1">
      <c r="A15" s="87" t="s">
        <v>106</v>
      </c>
      <c r="B15" s="178"/>
      <c r="C15" s="178"/>
      <c r="D15" s="178"/>
      <c r="E15" s="181"/>
      <c r="F15" s="74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</row>
    <row r="16" spans="1:23" s="87" customFormat="1" ht="18.95" customHeight="1">
      <c r="B16" s="179" t="s">
        <v>107</v>
      </c>
      <c r="C16" s="178"/>
      <c r="D16" s="178"/>
      <c r="E16" s="181"/>
      <c r="F16" s="74"/>
      <c r="G16" s="86">
        <v>23773623</v>
      </c>
      <c r="H16" s="86"/>
      <c r="I16" s="86">
        <v>948485971</v>
      </c>
      <c r="J16" s="86"/>
      <c r="K16" s="86">
        <v>-159653396</v>
      </c>
      <c r="L16" s="86"/>
      <c r="M16" s="86">
        <v>0</v>
      </c>
      <c r="N16" s="86"/>
      <c r="O16" s="86">
        <v>0</v>
      </c>
      <c r="P16" s="86"/>
      <c r="Q16" s="86">
        <v>0</v>
      </c>
      <c r="R16" s="86"/>
      <c r="S16" s="86">
        <v>0</v>
      </c>
      <c r="T16" s="86"/>
      <c r="U16" s="86"/>
      <c r="V16" s="86"/>
      <c r="W16" s="86">
        <f>SUM(G16:U16)</f>
        <v>812606198</v>
      </c>
    </row>
    <row r="17" spans="1:23" s="87" customFormat="1" ht="18.95" customHeight="1">
      <c r="A17" s="87" t="s">
        <v>175</v>
      </c>
      <c r="B17" s="179"/>
      <c r="C17" s="178"/>
      <c r="D17" s="178"/>
      <c r="E17" s="181"/>
      <c r="F17" s="74"/>
      <c r="G17" s="86">
        <v>0</v>
      </c>
      <c r="H17" s="86"/>
      <c r="I17" s="86">
        <v>384024428</v>
      </c>
      <c r="J17" s="86"/>
      <c r="K17" s="86">
        <v>-384024428</v>
      </c>
      <c r="L17" s="86"/>
      <c r="M17" s="86">
        <v>0</v>
      </c>
      <c r="N17" s="86"/>
      <c r="O17" s="86">
        <v>0</v>
      </c>
      <c r="P17" s="86"/>
      <c r="Q17" s="86">
        <v>0</v>
      </c>
      <c r="R17" s="86"/>
      <c r="S17" s="86">
        <v>0</v>
      </c>
      <c r="T17" s="86"/>
      <c r="U17" s="86"/>
      <c r="V17" s="86"/>
      <c r="W17" s="86">
        <f>SUM(G17:U17)</f>
        <v>0</v>
      </c>
    </row>
    <row r="18" spans="1:23" s="87" customFormat="1" ht="18.95" customHeight="1">
      <c r="A18" s="87" t="s">
        <v>104</v>
      </c>
      <c r="B18" s="179"/>
      <c r="C18" s="178"/>
      <c r="D18" s="178"/>
      <c r="E18" s="196">
        <v>24</v>
      </c>
      <c r="F18" s="74"/>
      <c r="G18" s="86">
        <v>0</v>
      </c>
      <c r="H18" s="86"/>
      <c r="I18" s="86">
        <v>0</v>
      </c>
      <c r="J18" s="86"/>
      <c r="K18" s="86">
        <v>0</v>
      </c>
      <c r="L18" s="86"/>
      <c r="M18" s="86">
        <v>0</v>
      </c>
      <c r="N18" s="86"/>
      <c r="O18" s="86">
        <v>0</v>
      </c>
      <c r="P18" s="86"/>
      <c r="Q18" s="86">
        <v>-1348196903</v>
      </c>
      <c r="R18" s="86"/>
      <c r="S18" s="86">
        <v>0</v>
      </c>
      <c r="T18" s="86"/>
      <c r="U18" s="86"/>
      <c r="V18" s="86"/>
      <c r="W18" s="86">
        <f>SUM(G18:U18)</f>
        <v>-1348196903</v>
      </c>
    </row>
    <row r="19" spans="1:23" s="87" customFormat="1" ht="18.95" customHeight="1">
      <c r="A19" s="87" t="s">
        <v>196</v>
      </c>
      <c r="E19" s="197"/>
      <c r="F19" s="74"/>
      <c r="G19" s="182">
        <v>0</v>
      </c>
      <c r="H19" s="86"/>
      <c r="I19" s="182">
        <v>0</v>
      </c>
      <c r="J19" s="86"/>
      <c r="K19" s="182">
        <v>0</v>
      </c>
      <c r="L19" s="86"/>
      <c r="M19" s="182">
        <v>0</v>
      </c>
      <c r="N19" s="86"/>
      <c r="O19" s="182">
        <v>0</v>
      </c>
      <c r="P19" s="86"/>
      <c r="Q19" s="182">
        <v>1234592193</v>
      </c>
      <c r="R19" s="86"/>
      <c r="S19" s="182">
        <v>0</v>
      </c>
      <c r="T19" s="86"/>
      <c r="U19" s="183">
        <v>-1372643674</v>
      </c>
      <c r="V19" s="86"/>
      <c r="W19" s="183">
        <f>SUM(G19:U19)</f>
        <v>-138051481</v>
      </c>
    </row>
    <row r="20" spans="1:23" s="87" customFormat="1" ht="6" customHeight="1">
      <c r="E20" s="197"/>
      <c r="F20" s="74"/>
      <c r="G20" s="92"/>
      <c r="H20" s="92"/>
      <c r="I20" s="92"/>
      <c r="J20" s="74"/>
      <c r="K20" s="92"/>
      <c r="L20" s="74"/>
      <c r="M20" s="92"/>
      <c r="N20" s="74"/>
      <c r="O20" s="92"/>
      <c r="P20" s="74"/>
      <c r="Q20" s="92"/>
      <c r="R20" s="92"/>
      <c r="S20" s="92"/>
      <c r="T20" s="74"/>
      <c r="U20" s="92"/>
      <c r="V20" s="74"/>
      <c r="W20" s="92"/>
    </row>
    <row r="21" spans="1:23" s="87" customFormat="1" ht="18.95" customHeight="1">
      <c r="A21" s="84" t="s">
        <v>233</v>
      </c>
      <c r="B21" s="178"/>
      <c r="C21" s="178"/>
      <c r="D21" s="178"/>
      <c r="E21" s="198"/>
      <c r="F21" s="74"/>
      <c r="G21" s="86">
        <f>SUM(G14:G19)</f>
        <v>1494683468</v>
      </c>
      <c r="H21" s="86"/>
      <c r="I21" s="86">
        <f>SUM(I14:I19)</f>
        <v>15266493181</v>
      </c>
      <c r="J21" s="74"/>
      <c r="K21" s="86">
        <f>SUM(K14:K19)</f>
        <v>0</v>
      </c>
      <c r="L21" s="74"/>
      <c r="M21" s="86">
        <f>SUM(M14:M19)</f>
        <v>202175962</v>
      </c>
      <c r="N21" s="74"/>
      <c r="O21" s="86">
        <f>SUM(O14:O19)</f>
        <v>156777302</v>
      </c>
      <c r="P21" s="74"/>
      <c r="Q21" s="86">
        <f>SUM(Q14:Q19)</f>
        <v>2539367090</v>
      </c>
      <c r="R21" s="86"/>
      <c r="S21" s="86">
        <f>SUM(S14:S19)</f>
        <v>3755718</v>
      </c>
      <c r="T21" s="74"/>
      <c r="U21" s="86">
        <f>SUM(U14:U19)</f>
        <v>801978741</v>
      </c>
      <c r="V21" s="74"/>
      <c r="W21" s="86">
        <f>SUM(W14:W19)</f>
        <v>20465231462</v>
      </c>
    </row>
    <row r="22" spans="1:23" s="87" customFormat="1" ht="18.95" customHeight="1">
      <c r="A22" s="87" t="s">
        <v>104</v>
      </c>
      <c r="B22" s="179"/>
      <c r="C22" s="178"/>
      <c r="D22" s="178"/>
      <c r="E22" s="196">
        <v>24</v>
      </c>
      <c r="F22" s="74"/>
      <c r="G22" s="93">
        <v>0</v>
      </c>
      <c r="H22" s="86"/>
      <c r="I22" s="93">
        <v>0</v>
      </c>
      <c r="J22" s="86"/>
      <c r="K22" s="93">
        <v>0</v>
      </c>
      <c r="L22" s="86"/>
      <c r="M22" s="93">
        <v>0</v>
      </c>
      <c r="N22" s="86"/>
      <c r="O22" s="93">
        <v>0</v>
      </c>
      <c r="P22" s="86"/>
      <c r="Q22" s="93">
        <v>-1348182387</v>
      </c>
      <c r="R22" s="86"/>
      <c r="S22" s="93">
        <v>0</v>
      </c>
      <c r="T22" s="86"/>
      <c r="U22" s="93">
        <v>0</v>
      </c>
      <c r="V22" s="86"/>
      <c r="W22" s="93">
        <f>SUM(G22:U22)</f>
        <v>-1348182387</v>
      </c>
    </row>
    <row r="23" spans="1:23" s="87" customFormat="1" ht="18.95" customHeight="1">
      <c r="A23" s="87" t="s">
        <v>196</v>
      </c>
      <c r="B23" s="179"/>
      <c r="C23" s="178"/>
      <c r="D23" s="178"/>
      <c r="E23" s="196"/>
      <c r="F23" s="74"/>
      <c r="G23" s="94">
        <v>0</v>
      </c>
      <c r="H23" s="86"/>
      <c r="I23" s="94">
        <v>0</v>
      </c>
      <c r="J23" s="86"/>
      <c r="K23" s="94">
        <v>0</v>
      </c>
      <c r="L23" s="86"/>
      <c r="M23" s="94">
        <v>0</v>
      </c>
      <c r="N23" s="86"/>
      <c r="O23" s="94">
        <v>0</v>
      </c>
      <c r="P23" s="86"/>
      <c r="Q23" s="94">
        <v>2232200966</v>
      </c>
      <c r="R23" s="86"/>
      <c r="S23" s="94">
        <v>0</v>
      </c>
      <c r="T23" s="86"/>
      <c r="U23" s="94">
        <v>-53495576</v>
      </c>
      <c r="V23" s="86"/>
      <c r="W23" s="94">
        <f t="shared" ref="W23" si="0">SUM(G23:U23)</f>
        <v>2178705390</v>
      </c>
    </row>
    <row r="24" spans="1:23" s="87" customFormat="1" ht="6" customHeight="1">
      <c r="E24" s="197"/>
      <c r="F24" s="74"/>
      <c r="G24" s="95"/>
      <c r="H24" s="92"/>
      <c r="I24" s="95"/>
      <c r="J24" s="92"/>
      <c r="K24" s="95"/>
      <c r="L24" s="92"/>
      <c r="M24" s="95"/>
      <c r="N24" s="92"/>
      <c r="O24" s="95"/>
      <c r="P24" s="92"/>
      <c r="Q24" s="95"/>
      <c r="R24" s="92"/>
      <c r="S24" s="95"/>
      <c r="T24" s="92"/>
      <c r="U24" s="95"/>
      <c r="V24" s="92"/>
      <c r="W24" s="95"/>
    </row>
    <row r="25" spans="1:23" s="87" customFormat="1" ht="18.95" customHeight="1" thickBot="1">
      <c r="A25" s="84" t="s">
        <v>234</v>
      </c>
      <c r="B25" s="178"/>
      <c r="C25" s="178"/>
      <c r="D25" s="178"/>
      <c r="E25" s="175"/>
      <c r="F25" s="74"/>
      <c r="G25" s="96">
        <f>SUM(G21:G23)</f>
        <v>1494683468</v>
      </c>
      <c r="H25" s="86"/>
      <c r="I25" s="96">
        <f>SUM(I21:I23)</f>
        <v>15266493181</v>
      </c>
      <c r="J25" s="86"/>
      <c r="K25" s="96">
        <f>SUM(K21:K23)</f>
        <v>0</v>
      </c>
      <c r="L25" s="86"/>
      <c r="M25" s="96">
        <f>SUM(M21:M23)</f>
        <v>202175962</v>
      </c>
      <c r="N25" s="86"/>
      <c r="O25" s="96">
        <f>SUM(O21:O23)</f>
        <v>156777302</v>
      </c>
      <c r="P25" s="86"/>
      <c r="Q25" s="96">
        <f>SUM(Q21:Q23)</f>
        <v>3423385669</v>
      </c>
      <c r="R25" s="86"/>
      <c r="S25" s="96">
        <f>SUM(S21:S23)</f>
        <v>3755718</v>
      </c>
      <c r="T25" s="86"/>
      <c r="U25" s="96">
        <f>SUM(U21:U23)</f>
        <v>748483165</v>
      </c>
      <c r="V25" s="86"/>
      <c r="W25" s="96">
        <f>SUM(W21:W23)</f>
        <v>21295754465</v>
      </c>
    </row>
    <row r="26" spans="1:23" s="87" customFormat="1" ht="18.95" customHeight="1" thickTop="1">
      <c r="A26" s="84"/>
      <c r="B26" s="178"/>
      <c r="C26" s="178"/>
      <c r="D26" s="178"/>
      <c r="E26" s="175"/>
      <c r="F26" s="74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</row>
    <row r="27" spans="1:23" s="87" customFormat="1" ht="18.95" customHeight="1">
      <c r="A27" s="84"/>
      <c r="B27" s="178"/>
      <c r="C27" s="178"/>
      <c r="D27" s="178"/>
      <c r="E27" s="175"/>
      <c r="F27" s="74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86"/>
      <c r="V27" s="86"/>
      <c r="W27" s="86"/>
    </row>
    <row r="28" spans="1:23" s="87" customFormat="1" ht="18.95" customHeight="1">
      <c r="A28" s="84"/>
      <c r="B28" s="178"/>
      <c r="C28" s="178"/>
      <c r="D28" s="178"/>
      <c r="E28" s="175"/>
      <c r="F28" s="74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6"/>
      <c r="T28" s="86"/>
      <c r="U28" s="86"/>
      <c r="V28" s="86"/>
      <c r="W28" s="86"/>
    </row>
    <row r="29" spans="1:23" s="87" customFormat="1" ht="18.95" customHeight="1">
      <c r="A29" s="84"/>
      <c r="B29" s="178"/>
      <c r="C29" s="178"/>
      <c r="D29" s="178"/>
      <c r="E29" s="175"/>
      <c r="F29" s="74"/>
      <c r="G29" s="86"/>
      <c r="H29" s="86"/>
      <c r="I29" s="86"/>
      <c r="J29" s="86"/>
      <c r="K29" s="86"/>
      <c r="L29" s="86"/>
      <c r="M29" s="86"/>
      <c r="N29" s="86"/>
      <c r="O29" s="86"/>
      <c r="P29" s="86"/>
      <c r="Q29" s="86"/>
      <c r="R29" s="86"/>
      <c r="S29" s="86"/>
      <c r="T29" s="86"/>
      <c r="U29" s="86"/>
      <c r="V29" s="86"/>
      <c r="W29" s="86"/>
    </row>
    <row r="30" spans="1:23" s="87" customFormat="1" ht="18.95" customHeight="1">
      <c r="A30" s="84"/>
      <c r="B30" s="178"/>
      <c r="C30" s="178"/>
      <c r="D30" s="178"/>
      <c r="E30" s="175"/>
      <c r="F30" s="74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</row>
    <row r="31" spans="1:23" s="87" customFormat="1" ht="21.75" customHeight="1">
      <c r="A31" s="84"/>
      <c r="B31" s="178"/>
      <c r="C31" s="178"/>
      <c r="D31" s="178"/>
      <c r="E31" s="175"/>
      <c r="F31" s="74"/>
      <c r="G31" s="86"/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</row>
    <row r="32" spans="1:23" ht="21.95" customHeight="1">
      <c r="A32" s="176" t="s">
        <v>239</v>
      </c>
      <c r="B32" s="177"/>
      <c r="C32" s="177"/>
      <c r="D32" s="177"/>
      <c r="E32" s="88"/>
      <c r="F32" s="88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88"/>
    </row>
  </sheetData>
  <mergeCells count="4">
    <mergeCell ref="G5:W5"/>
    <mergeCell ref="O7:Q7"/>
    <mergeCell ref="S7:U7"/>
    <mergeCell ref="S6:U6"/>
  </mergeCells>
  <pageMargins left="0.4" right="0.4" top="0.5" bottom="0.6" header="0.49" footer="0.4"/>
  <pageSetup paperSize="9" scale="90" firstPageNumber="14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6"/>
  <sheetViews>
    <sheetView zoomScale="106" zoomScaleNormal="106" zoomScaleSheetLayoutView="102" workbookViewId="0">
      <selection activeCell="X63" sqref="X63"/>
    </sheetView>
  </sheetViews>
  <sheetFormatPr defaultColWidth="9.140625" defaultRowHeight="21.75" customHeight="1"/>
  <cols>
    <col min="1" max="3" width="1.28515625" style="131" customWidth="1"/>
    <col min="4" max="4" width="34" style="131" customWidth="1"/>
    <col min="5" max="5" width="8" style="131" customWidth="1"/>
    <col min="6" max="6" width="0.7109375" style="131" customWidth="1"/>
    <col min="7" max="7" width="13.7109375" style="34" customWidth="1"/>
    <col min="8" max="8" width="0.7109375" style="34" customWidth="1"/>
    <col min="9" max="9" width="14.28515625" style="146" bestFit="1" customWidth="1"/>
    <col min="10" max="10" width="0.7109375" style="34" customWidth="1"/>
    <col min="11" max="11" width="13.7109375" style="146" customWidth="1"/>
    <col min="12" max="12" width="0.7109375" style="34" customWidth="1"/>
    <col min="13" max="13" width="13.7109375" style="146" customWidth="1"/>
    <col min="14" max="16384" width="9.140625" style="97"/>
  </cols>
  <sheetData>
    <row r="1" spans="1:13" ht="21.75" customHeight="1">
      <c r="A1" s="128" t="s">
        <v>0</v>
      </c>
      <c r="B1" s="128"/>
      <c r="C1" s="128"/>
      <c r="D1" s="128"/>
      <c r="G1" s="146"/>
      <c r="H1" s="146"/>
    </row>
    <row r="2" spans="1:13" ht="21.75" customHeight="1">
      <c r="A2" s="128" t="s">
        <v>198</v>
      </c>
      <c r="B2" s="128"/>
      <c r="C2" s="128"/>
      <c r="D2" s="128"/>
      <c r="G2" s="146"/>
      <c r="H2" s="146"/>
    </row>
    <row r="3" spans="1:13" ht="21.75" customHeight="1">
      <c r="A3" s="129" t="str">
        <f>'14'!A3</f>
        <v>สำหรับปีสิ้นสุดวันที่ 31 ธันวาคม พ.ศ. 2564</v>
      </c>
      <c r="B3" s="129"/>
      <c r="C3" s="129"/>
      <c r="D3" s="129"/>
      <c r="E3" s="132"/>
      <c r="F3" s="132"/>
      <c r="G3" s="37"/>
      <c r="H3" s="37"/>
      <c r="I3" s="37"/>
      <c r="J3" s="98"/>
      <c r="K3" s="37"/>
      <c r="L3" s="98"/>
      <c r="M3" s="37"/>
    </row>
    <row r="4" spans="1:13" ht="19.5" customHeight="1">
      <c r="G4" s="146"/>
      <c r="H4" s="146"/>
    </row>
    <row r="5" spans="1:13" ht="19.5" customHeight="1">
      <c r="G5" s="228" t="s">
        <v>191</v>
      </c>
      <c r="H5" s="228"/>
      <c r="I5" s="228"/>
      <c r="J5" s="4"/>
      <c r="K5" s="222" t="s">
        <v>192</v>
      </c>
      <c r="L5" s="222"/>
      <c r="M5" s="222"/>
    </row>
    <row r="6" spans="1:13" ht="19.5" customHeight="1">
      <c r="G6" s="9" t="s">
        <v>205</v>
      </c>
      <c r="H6" s="127"/>
      <c r="I6" s="9" t="s">
        <v>143</v>
      </c>
      <c r="J6" s="10"/>
      <c r="K6" s="9" t="s">
        <v>205</v>
      </c>
      <c r="L6" s="67"/>
      <c r="M6" s="9" t="s">
        <v>143</v>
      </c>
    </row>
    <row r="7" spans="1:13" ht="19.5" customHeight="1">
      <c r="A7" s="128"/>
      <c r="B7" s="112"/>
      <c r="C7" s="112"/>
      <c r="D7" s="112"/>
      <c r="E7" s="220" t="s">
        <v>2</v>
      </c>
      <c r="F7" s="125"/>
      <c r="G7" s="13" t="s">
        <v>3</v>
      </c>
      <c r="H7" s="9"/>
      <c r="I7" s="13" t="s">
        <v>3</v>
      </c>
      <c r="J7" s="10"/>
      <c r="K7" s="13" t="s">
        <v>3</v>
      </c>
      <c r="L7" s="10"/>
      <c r="M7" s="13" t="s">
        <v>3</v>
      </c>
    </row>
    <row r="8" spans="1:13" s="99" customFormat="1" ht="19.5" customHeight="1">
      <c r="A8" s="128" t="s">
        <v>108</v>
      </c>
      <c r="B8" s="133"/>
      <c r="C8" s="133"/>
      <c r="D8" s="133"/>
      <c r="E8" s="112"/>
      <c r="F8" s="112"/>
      <c r="G8" s="199"/>
      <c r="H8" s="154"/>
      <c r="I8" s="154"/>
      <c r="J8" s="101"/>
      <c r="K8" s="199"/>
      <c r="L8" s="101"/>
      <c r="M8" s="154"/>
    </row>
    <row r="9" spans="1:13" s="99" customFormat="1" ht="19.5" customHeight="1">
      <c r="A9" s="131" t="s">
        <v>166</v>
      </c>
      <c r="B9" s="112"/>
      <c r="C9" s="131"/>
      <c r="D9" s="133"/>
      <c r="E9" s="133"/>
      <c r="F9" s="112"/>
      <c r="G9" s="200">
        <v>3551391220</v>
      </c>
      <c r="H9" s="154"/>
      <c r="I9" s="102">
        <v>3157692797</v>
      </c>
      <c r="K9" s="200">
        <v>2255762280</v>
      </c>
      <c r="L9" s="101"/>
      <c r="M9" s="102">
        <v>1233752147</v>
      </c>
    </row>
    <row r="10" spans="1:13" s="99" customFormat="1" ht="19.5" customHeight="1">
      <c r="A10" s="131" t="s">
        <v>109</v>
      </c>
      <c r="B10" s="112"/>
      <c r="C10" s="112"/>
      <c r="D10" s="133"/>
      <c r="E10" s="133"/>
      <c r="F10" s="112"/>
      <c r="G10" s="200"/>
      <c r="H10" s="154"/>
      <c r="I10" s="102"/>
      <c r="K10" s="200"/>
      <c r="L10" s="101"/>
      <c r="M10" s="102"/>
    </row>
    <row r="11" spans="1:13" s="99" customFormat="1" ht="19.5" customHeight="1">
      <c r="A11" s="112"/>
      <c r="B11" s="131" t="s">
        <v>217</v>
      </c>
      <c r="C11" s="131"/>
      <c r="D11" s="133"/>
      <c r="E11" s="134"/>
      <c r="F11" s="112"/>
      <c r="G11" s="200">
        <v>-8668168</v>
      </c>
      <c r="H11" s="145"/>
      <c r="I11" s="102">
        <v>-8778492</v>
      </c>
      <c r="J11" s="100"/>
      <c r="K11" s="200">
        <v>-2653915</v>
      </c>
      <c r="L11" s="103"/>
      <c r="M11" s="102">
        <v>1798324</v>
      </c>
    </row>
    <row r="12" spans="1:13" s="99" customFormat="1" ht="19.5" customHeight="1">
      <c r="A12" s="131"/>
      <c r="B12" s="131" t="s">
        <v>110</v>
      </c>
      <c r="C12" s="131"/>
      <c r="D12" s="133"/>
      <c r="E12" s="125" t="s">
        <v>202</v>
      </c>
      <c r="F12" s="112"/>
      <c r="G12" s="200">
        <v>614661226</v>
      </c>
      <c r="H12" s="133"/>
      <c r="I12" s="102">
        <v>579475123</v>
      </c>
      <c r="J12" s="100"/>
      <c r="K12" s="200">
        <v>77829541</v>
      </c>
      <c r="L12" s="100"/>
      <c r="M12" s="102">
        <v>37635664</v>
      </c>
    </row>
    <row r="13" spans="1:13" s="99" customFormat="1" ht="19.5" customHeight="1">
      <c r="A13" s="112"/>
      <c r="B13" s="131" t="s">
        <v>111</v>
      </c>
      <c r="C13" s="131"/>
      <c r="D13" s="133"/>
      <c r="E13" s="125"/>
      <c r="F13" s="112"/>
      <c r="G13" s="200">
        <v>5329240</v>
      </c>
      <c r="H13" s="154"/>
      <c r="I13" s="102">
        <v>12844177</v>
      </c>
      <c r="K13" s="200">
        <v>1044802</v>
      </c>
      <c r="L13" s="101"/>
      <c r="M13" s="102">
        <v>1411562</v>
      </c>
    </row>
    <row r="14" spans="1:13" s="99" customFormat="1" ht="19.5" customHeight="1">
      <c r="A14" s="112"/>
      <c r="B14" s="185" t="s">
        <v>208</v>
      </c>
      <c r="C14" s="131"/>
      <c r="D14" s="131"/>
      <c r="E14" s="125"/>
      <c r="F14" s="112"/>
      <c r="G14" s="200">
        <v>154771619</v>
      </c>
      <c r="H14" s="154"/>
      <c r="I14" s="102">
        <v>0</v>
      </c>
      <c r="K14" s="200">
        <v>0</v>
      </c>
      <c r="L14" s="101"/>
      <c r="M14" s="102">
        <v>0</v>
      </c>
    </row>
    <row r="15" spans="1:13" s="99" customFormat="1" ht="19.5" customHeight="1">
      <c r="A15" s="112"/>
      <c r="B15" s="185" t="s">
        <v>223</v>
      </c>
      <c r="C15" s="131"/>
      <c r="D15" s="131"/>
      <c r="E15" s="125"/>
      <c r="F15" s="112"/>
      <c r="G15" s="200"/>
      <c r="H15" s="154"/>
      <c r="I15" s="102"/>
      <c r="K15" s="200"/>
      <c r="L15" s="101"/>
      <c r="M15" s="102"/>
    </row>
    <row r="16" spans="1:13" s="99" customFormat="1" ht="19.5" customHeight="1">
      <c r="A16" s="112"/>
      <c r="B16" s="185"/>
      <c r="C16" s="131" t="s">
        <v>210</v>
      </c>
      <c r="D16" s="131"/>
      <c r="E16" s="125"/>
      <c r="F16" s="112"/>
      <c r="G16" s="200">
        <v>-55385125</v>
      </c>
      <c r="H16" s="154"/>
      <c r="I16" s="102">
        <v>0</v>
      </c>
      <c r="K16" s="200">
        <v>0</v>
      </c>
      <c r="L16" s="101"/>
      <c r="M16" s="102">
        <v>0</v>
      </c>
    </row>
    <row r="17" spans="1:13" s="99" customFormat="1" ht="19.5" customHeight="1">
      <c r="A17" s="112"/>
      <c r="B17" s="191" t="s">
        <v>213</v>
      </c>
      <c r="C17" s="191"/>
      <c r="D17" s="191"/>
      <c r="E17" s="125"/>
      <c r="F17" s="112"/>
      <c r="G17" s="200"/>
      <c r="H17" s="154"/>
      <c r="I17" s="102"/>
      <c r="K17" s="200"/>
      <c r="L17" s="101"/>
      <c r="M17" s="102"/>
    </row>
    <row r="18" spans="1:13" s="99" customFormat="1" ht="19.5" customHeight="1">
      <c r="A18" s="112"/>
      <c r="B18" s="191"/>
      <c r="C18" s="191" t="s">
        <v>210</v>
      </c>
      <c r="D18" s="191"/>
      <c r="E18" s="125"/>
      <c r="F18" s="112"/>
      <c r="G18" s="200">
        <v>0</v>
      </c>
      <c r="H18" s="154"/>
      <c r="I18" s="102">
        <v>-590144</v>
      </c>
      <c r="K18" s="200">
        <v>0</v>
      </c>
      <c r="L18" s="101"/>
      <c r="M18" s="102">
        <v>-717121</v>
      </c>
    </row>
    <row r="19" spans="1:13" s="99" customFormat="1" ht="19.5" customHeight="1">
      <c r="A19" s="112"/>
      <c r="B19" s="131" t="s">
        <v>158</v>
      </c>
      <c r="C19" s="131"/>
      <c r="D19" s="131"/>
      <c r="E19" s="134"/>
      <c r="F19" s="112"/>
      <c r="G19" s="200">
        <v>-2147825905</v>
      </c>
      <c r="H19" s="154"/>
      <c r="I19" s="102">
        <v>-953239352</v>
      </c>
      <c r="K19" s="200">
        <v>-376832171</v>
      </c>
      <c r="L19" s="101"/>
      <c r="M19" s="102">
        <v>0</v>
      </c>
    </row>
    <row r="20" spans="1:13" s="99" customFormat="1" ht="19.5" customHeight="1">
      <c r="A20" s="112"/>
      <c r="B20" s="131" t="s">
        <v>235</v>
      </c>
      <c r="C20" s="131"/>
      <c r="D20" s="131"/>
      <c r="E20" s="125"/>
      <c r="F20" s="112"/>
      <c r="G20" s="200">
        <v>12042264</v>
      </c>
      <c r="H20" s="154"/>
      <c r="I20" s="102">
        <v>-28922071</v>
      </c>
      <c r="K20" s="200">
        <v>5050816</v>
      </c>
      <c r="L20" s="101"/>
      <c r="M20" s="102">
        <v>-2234139</v>
      </c>
    </row>
    <row r="21" spans="1:13" s="99" customFormat="1" ht="19.5" customHeight="1">
      <c r="A21" s="112"/>
      <c r="B21" s="131" t="s">
        <v>238</v>
      </c>
      <c r="C21" s="131"/>
      <c r="D21" s="131"/>
      <c r="E21" s="125"/>
      <c r="F21" s="112"/>
      <c r="G21" s="200">
        <v>26079525</v>
      </c>
      <c r="H21" s="154"/>
      <c r="I21" s="102">
        <v>0</v>
      </c>
      <c r="K21" s="200">
        <v>0</v>
      </c>
      <c r="L21" s="101"/>
      <c r="M21" s="102">
        <v>0</v>
      </c>
    </row>
    <row r="22" spans="1:13" s="99" customFormat="1" ht="19.5" customHeight="1">
      <c r="A22" s="112"/>
      <c r="B22" s="113" t="s">
        <v>222</v>
      </c>
      <c r="C22" s="131"/>
      <c r="D22" s="133"/>
      <c r="E22" s="125"/>
      <c r="F22" s="112"/>
      <c r="G22" s="200">
        <v>-306516909</v>
      </c>
      <c r="H22" s="154"/>
      <c r="I22" s="102">
        <v>-671945</v>
      </c>
      <c r="K22" s="200">
        <v>0</v>
      </c>
      <c r="L22" s="101"/>
      <c r="M22" s="102">
        <v>0</v>
      </c>
    </row>
    <row r="23" spans="1:13" s="99" customFormat="1" ht="19.5" customHeight="1">
      <c r="A23" s="112"/>
      <c r="B23" s="113" t="s">
        <v>240</v>
      </c>
      <c r="C23" s="131"/>
      <c r="D23" s="133"/>
      <c r="E23" s="125"/>
      <c r="F23" s="112"/>
      <c r="G23" s="200">
        <v>0</v>
      </c>
      <c r="H23" s="154"/>
      <c r="I23" s="102">
        <v>0</v>
      </c>
      <c r="K23" s="200">
        <v>256351</v>
      </c>
      <c r="L23" s="101"/>
      <c r="M23" s="102">
        <v>0</v>
      </c>
    </row>
    <row r="24" spans="1:13" s="99" customFormat="1" ht="19.5" customHeight="1">
      <c r="A24" s="112"/>
      <c r="B24" s="131" t="s">
        <v>35</v>
      </c>
      <c r="C24" s="131"/>
      <c r="D24" s="133"/>
      <c r="E24" s="125">
        <v>23</v>
      </c>
      <c r="F24" s="112"/>
      <c r="G24" s="200">
        <v>30749140</v>
      </c>
      <c r="H24" s="154"/>
      <c r="I24" s="102">
        <v>27572336</v>
      </c>
      <c r="K24" s="200">
        <v>9551507</v>
      </c>
      <c r="L24" s="101"/>
      <c r="M24" s="102">
        <v>8478829</v>
      </c>
    </row>
    <row r="25" spans="1:13" s="99" customFormat="1" ht="19.5" customHeight="1">
      <c r="A25" s="112"/>
      <c r="B25" s="131" t="s">
        <v>112</v>
      </c>
      <c r="C25" s="131"/>
      <c r="D25" s="133"/>
      <c r="E25" s="125"/>
      <c r="F25" s="112"/>
      <c r="G25" s="200">
        <v>-34555334</v>
      </c>
      <c r="H25" s="154"/>
      <c r="I25" s="102">
        <v>-34575120</v>
      </c>
      <c r="K25" s="200">
        <v>-311513357</v>
      </c>
      <c r="L25" s="101"/>
      <c r="M25" s="102">
        <v>-307801794</v>
      </c>
    </row>
    <row r="26" spans="1:13" s="99" customFormat="1" ht="19.5" customHeight="1">
      <c r="A26" s="112"/>
      <c r="B26" s="135" t="s">
        <v>113</v>
      </c>
      <c r="C26" s="131"/>
      <c r="D26" s="133"/>
      <c r="E26" s="125"/>
      <c r="F26" s="112"/>
      <c r="G26" s="200">
        <v>-470464770</v>
      </c>
      <c r="H26" s="154"/>
      <c r="I26" s="102">
        <v>-407616175</v>
      </c>
      <c r="K26" s="200">
        <v>-2613314482</v>
      </c>
      <c r="L26" s="101"/>
      <c r="M26" s="102">
        <v>-1875964316</v>
      </c>
    </row>
    <row r="27" spans="1:13" s="99" customFormat="1" ht="19.5" customHeight="1">
      <c r="A27" s="112"/>
      <c r="B27" s="135" t="s">
        <v>64</v>
      </c>
      <c r="C27" s="113"/>
      <c r="D27" s="133"/>
      <c r="E27" s="125">
        <v>26</v>
      </c>
      <c r="F27" s="112"/>
      <c r="G27" s="200">
        <v>1145549180</v>
      </c>
      <c r="H27" s="154"/>
      <c r="I27" s="102">
        <v>1112285440</v>
      </c>
      <c r="K27" s="200">
        <v>760530991</v>
      </c>
      <c r="L27" s="101"/>
      <c r="M27" s="102">
        <v>757813487</v>
      </c>
    </row>
    <row r="28" spans="1:13" s="99" customFormat="1" ht="19.5" customHeight="1">
      <c r="A28" s="131"/>
      <c r="B28" s="113" t="s">
        <v>65</v>
      </c>
      <c r="C28" s="131"/>
      <c r="D28" s="133"/>
      <c r="E28" s="125"/>
      <c r="F28" s="112"/>
      <c r="G28" s="200">
        <v>-325069457</v>
      </c>
      <c r="H28" s="154"/>
      <c r="I28" s="102">
        <v>-1208764062</v>
      </c>
      <c r="K28" s="200">
        <v>0</v>
      </c>
      <c r="L28" s="101"/>
      <c r="M28" s="102">
        <v>0</v>
      </c>
    </row>
    <row r="29" spans="1:13" s="99" customFormat="1" ht="19.5" customHeight="1">
      <c r="A29" s="131" t="s">
        <v>229</v>
      </c>
      <c r="B29" s="131"/>
      <c r="C29" s="131"/>
      <c r="D29" s="133"/>
      <c r="E29" s="125"/>
      <c r="F29" s="112"/>
      <c r="G29" s="200"/>
      <c r="H29" s="154"/>
      <c r="I29" s="102"/>
      <c r="K29" s="200"/>
      <c r="L29" s="101"/>
      <c r="M29" s="102"/>
    </row>
    <row r="30" spans="1:13" s="99" customFormat="1" ht="19.5" customHeight="1">
      <c r="A30" s="112"/>
      <c r="B30" s="113" t="s">
        <v>114</v>
      </c>
      <c r="C30" s="131"/>
      <c r="D30" s="133"/>
      <c r="E30" s="125"/>
      <c r="F30" s="112"/>
      <c r="G30" s="200">
        <v>11180221</v>
      </c>
      <c r="H30" s="154"/>
      <c r="I30" s="102">
        <v>-100192799</v>
      </c>
      <c r="K30" s="200">
        <v>-4491916</v>
      </c>
      <c r="L30" s="101"/>
      <c r="M30" s="102">
        <v>5844820</v>
      </c>
    </row>
    <row r="31" spans="1:13" s="99" customFormat="1" ht="19.5" customHeight="1">
      <c r="A31" s="112"/>
      <c r="B31" s="113" t="s">
        <v>8</v>
      </c>
      <c r="C31" s="131"/>
      <c r="D31" s="133"/>
      <c r="E31" s="125"/>
      <c r="F31" s="112"/>
      <c r="G31" s="200">
        <v>-67481499</v>
      </c>
      <c r="H31" s="154"/>
      <c r="I31" s="102">
        <v>65724975</v>
      </c>
      <c r="K31" s="200">
        <v>0</v>
      </c>
      <c r="L31" s="101"/>
      <c r="M31" s="102">
        <v>0</v>
      </c>
    </row>
    <row r="32" spans="1:13" s="99" customFormat="1" ht="19.5" customHeight="1">
      <c r="A32" s="112"/>
      <c r="B32" s="113" t="s">
        <v>9</v>
      </c>
      <c r="C32" s="131"/>
      <c r="D32" s="133"/>
      <c r="E32" s="125"/>
      <c r="F32" s="112"/>
      <c r="G32" s="200">
        <v>-19954669</v>
      </c>
      <c r="H32" s="154"/>
      <c r="I32" s="102">
        <v>-38282551</v>
      </c>
      <c r="K32" s="200">
        <v>5224174</v>
      </c>
      <c r="L32" s="101"/>
      <c r="M32" s="102">
        <v>-30131071</v>
      </c>
    </row>
    <row r="33" spans="1:13" s="99" customFormat="1" ht="19.5" customHeight="1">
      <c r="A33" s="112"/>
      <c r="B33" s="116" t="s">
        <v>17</v>
      </c>
      <c r="C33" s="131"/>
      <c r="D33" s="133"/>
      <c r="E33" s="125"/>
      <c r="F33" s="112"/>
      <c r="G33" s="200">
        <v>-230759022</v>
      </c>
      <c r="H33" s="154"/>
      <c r="I33" s="102">
        <v>-52205620</v>
      </c>
      <c r="K33" s="200">
        <v>-13163972</v>
      </c>
      <c r="L33" s="101"/>
      <c r="M33" s="102">
        <v>1943417</v>
      </c>
    </row>
    <row r="34" spans="1:13" s="99" customFormat="1" ht="19.5" customHeight="1">
      <c r="A34" s="136"/>
      <c r="B34" s="116" t="s">
        <v>23</v>
      </c>
      <c r="C34" s="116"/>
      <c r="D34" s="133"/>
      <c r="E34" s="112"/>
      <c r="F34" s="112"/>
      <c r="G34" s="201">
        <v>493145669</v>
      </c>
      <c r="H34" s="154"/>
      <c r="I34" s="104">
        <v>-213277086</v>
      </c>
      <c r="K34" s="201">
        <v>-5672071</v>
      </c>
      <c r="L34" s="101"/>
      <c r="M34" s="104">
        <v>-15235314</v>
      </c>
    </row>
    <row r="35" spans="1:13" s="99" customFormat="1" ht="19.5" customHeight="1">
      <c r="A35" s="137"/>
      <c r="B35" s="116" t="s">
        <v>32</v>
      </c>
      <c r="C35" s="133"/>
      <c r="D35" s="133"/>
      <c r="E35" s="134"/>
      <c r="F35" s="112"/>
      <c r="G35" s="202">
        <v>-48743454</v>
      </c>
      <c r="H35" s="145"/>
      <c r="I35" s="145">
        <v>-82506033</v>
      </c>
      <c r="K35" s="202">
        <v>11582622</v>
      </c>
      <c r="L35" s="103"/>
      <c r="M35" s="145">
        <v>-30263666</v>
      </c>
    </row>
    <row r="36" spans="1:13" s="99" customFormat="1" ht="19.5" customHeight="1">
      <c r="A36" s="137"/>
      <c r="B36" s="116" t="s">
        <v>27</v>
      </c>
      <c r="C36" s="133"/>
      <c r="D36" s="133"/>
      <c r="E36" s="112"/>
      <c r="F36" s="112"/>
      <c r="G36" s="202">
        <v>9963979</v>
      </c>
      <c r="H36" s="145"/>
      <c r="I36" s="145">
        <v>-36449069</v>
      </c>
      <c r="K36" s="202">
        <v>-15985219</v>
      </c>
      <c r="L36" s="103"/>
      <c r="M36" s="145">
        <v>-28491161</v>
      </c>
    </row>
    <row r="37" spans="1:13" s="99" customFormat="1" ht="19.5" customHeight="1">
      <c r="A37" s="137"/>
      <c r="B37" s="131" t="s">
        <v>34</v>
      </c>
      <c r="C37" s="133"/>
      <c r="D37" s="133"/>
      <c r="E37" s="112"/>
      <c r="F37" s="112"/>
      <c r="G37" s="202">
        <v>-53927547</v>
      </c>
      <c r="H37" s="145"/>
      <c r="I37" s="145">
        <v>-8866246</v>
      </c>
      <c r="K37" s="202">
        <v>-11665088</v>
      </c>
      <c r="L37" s="103"/>
      <c r="M37" s="145">
        <v>18072759</v>
      </c>
    </row>
    <row r="38" spans="1:13" s="99" customFormat="1" ht="19.5" customHeight="1">
      <c r="A38" s="137"/>
      <c r="B38" s="131" t="s">
        <v>184</v>
      </c>
      <c r="C38" s="133"/>
      <c r="D38" s="133"/>
      <c r="E38" s="112"/>
      <c r="F38" s="112"/>
      <c r="G38" s="202">
        <v>-21692255</v>
      </c>
      <c r="H38" s="145"/>
      <c r="I38" s="145">
        <v>-333413</v>
      </c>
      <c r="K38" s="202">
        <v>0</v>
      </c>
      <c r="L38" s="103"/>
      <c r="M38" s="145">
        <v>0</v>
      </c>
    </row>
    <row r="39" spans="1:13" s="99" customFormat="1" ht="19.5" customHeight="1">
      <c r="A39" s="131"/>
      <c r="B39" s="116" t="s">
        <v>36</v>
      </c>
      <c r="C39" s="133"/>
      <c r="D39" s="133"/>
      <c r="E39" s="125"/>
      <c r="F39" s="112"/>
      <c r="G39" s="105">
        <v>-13813476</v>
      </c>
      <c r="H39" s="154"/>
      <c r="I39" s="155">
        <v>-704256</v>
      </c>
      <c r="K39" s="105">
        <v>0</v>
      </c>
      <c r="L39" s="101"/>
      <c r="M39" s="155">
        <v>-625823</v>
      </c>
    </row>
    <row r="40" spans="1:13" s="99" customFormat="1" ht="6" customHeight="1">
      <c r="A40" s="131"/>
      <c r="B40" s="116"/>
      <c r="C40" s="133"/>
      <c r="D40" s="133"/>
      <c r="E40" s="125"/>
      <c r="F40" s="112"/>
      <c r="G40" s="199"/>
      <c r="H40" s="154"/>
      <c r="I40" s="154"/>
      <c r="K40" s="202"/>
      <c r="L40" s="101"/>
      <c r="M40" s="145"/>
    </row>
    <row r="41" spans="1:13" s="99" customFormat="1" ht="19.5" customHeight="1">
      <c r="A41" s="137" t="s">
        <v>178</v>
      </c>
      <c r="B41" s="133"/>
      <c r="C41" s="112"/>
      <c r="D41" s="133"/>
      <c r="E41" s="112"/>
      <c r="F41" s="112"/>
      <c r="G41" s="200">
        <f>SUM(G9:G39)</f>
        <v>2250005693</v>
      </c>
      <c r="H41" s="145"/>
      <c r="I41" s="102">
        <f>SUM(I9:I39)</f>
        <v>1779620414</v>
      </c>
      <c r="K41" s="200">
        <f>SUM(K9:K39)</f>
        <v>-228459107</v>
      </c>
      <c r="L41" s="103"/>
      <c r="M41" s="102">
        <f>SUM(M9:M39)</f>
        <v>-224713396</v>
      </c>
    </row>
    <row r="42" spans="1:13" s="99" customFormat="1" ht="19.5" customHeight="1">
      <c r="A42" s="131" t="s">
        <v>115</v>
      </c>
      <c r="B42" s="133"/>
      <c r="C42" s="131"/>
      <c r="D42" s="133"/>
      <c r="E42" s="112"/>
      <c r="F42" s="112"/>
      <c r="G42" s="200">
        <v>22872919</v>
      </c>
      <c r="H42" s="154"/>
      <c r="I42" s="102">
        <v>29981238</v>
      </c>
      <c r="K42" s="200">
        <v>340115046</v>
      </c>
      <c r="L42" s="101"/>
      <c r="M42" s="102">
        <v>308515872</v>
      </c>
    </row>
    <row r="43" spans="1:13" s="99" customFormat="1" ht="19.5" customHeight="1">
      <c r="A43" s="111" t="s">
        <v>116</v>
      </c>
      <c r="B43" s="112"/>
      <c r="C43" s="131"/>
      <c r="D43" s="133"/>
      <c r="E43" s="112"/>
      <c r="F43" s="112"/>
      <c r="G43" s="200">
        <v>-1226126354</v>
      </c>
      <c r="H43" s="154"/>
      <c r="I43" s="102">
        <v>-1327355406</v>
      </c>
      <c r="K43" s="200">
        <v>-750182540</v>
      </c>
      <c r="L43" s="101"/>
      <c r="M43" s="102">
        <v>-721357051</v>
      </c>
    </row>
    <row r="44" spans="1:13" s="99" customFormat="1" ht="19.5" customHeight="1">
      <c r="A44" s="135" t="s">
        <v>186</v>
      </c>
      <c r="B44" s="131"/>
      <c r="C44" s="131"/>
      <c r="D44" s="133"/>
      <c r="E44" s="112"/>
      <c r="F44" s="112"/>
      <c r="G44" s="200">
        <v>1878808510</v>
      </c>
      <c r="H44" s="146"/>
      <c r="I44" s="102">
        <v>2407556015</v>
      </c>
      <c r="K44" s="200">
        <v>2613314482</v>
      </c>
      <c r="L44" s="34"/>
      <c r="M44" s="102">
        <v>1875964316</v>
      </c>
    </row>
    <row r="45" spans="1:13" s="99" customFormat="1" ht="19.5" customHeight="1">
      <c r="A45" s="135" t="s">
        <v>117</v>
      </c>
      <c r="B45" s="131"/>
      <c r="C45" s="131"/>
      <c r="D45" s="133"/>
      <c r="E45" s="112"/>
      <c r="F45" s="112"/>
      <c r="G45" s="200">
        <v>16881796</v>
      </c>
      <c r="H45" s="146"/>
      <c r="I45" s="102">
        <v>85427399</v>
      </c>
      <c r="K45" s="200">
        <v>0</v>
      </c>
      <c r="L45" s="34"/>
      <c r="M45" s="102">
        <v>74112403</v>
      </c>
    </row>
    <row r="46" spans="1:13" s="99" customFormat="1" ht="19.5" customHeight="1">
      <c r="A46" s="137" t="s">
        <v>118</v>
      </c>
      <c r="B46" s="131"/>
      <c r="C46" s="131"/>
      <c r="D46" s="133"/>
      <c r="E46" s="112"/>
      <c r="F46" s="112"/>
      <c r="G46" s="203">
        <v>-268699504</v>
      </c>
      <c r="H46" s="154"/>
      <c r="I46" s="106">
        <v>-349270558</v>
      </c>
      <c r="K46" s="203">
        <v>-16635773</v>
      </c>
      <c r="L46" s="101"/>
      <c r="M46" s="106">
        <v>-36059944</v>
      </c>
    </row>
    <row r="47" spans="1:13" s="99" customFormat="1" ht="6" customHeight="1">
      <c r="A47" s="131"/>
      <c r="B47" s="131"/>
      <c r="C47" s="133"/>
      <c r="D47" s="133"/>
      <c r="E47" s="112"/>
      <c r="F47" s="112"/>
      <c r="G47" s="200"/>
      <c r="H47" s="154"/>
      <c r="I47" s="102"/>
      <c r="K47" s="200"/>
      <c r="L47" s="101"/>
      <c r="M47" s="102"/>
    </row>
    <row r="48" spans="1:13" s="99" customFormat="1" ht="19.5" customHeight="1">
      <c r="A48" s="137" t="s">
        <v>237</v>
      </c>
      <c r="B48" s="133"/>
      <c r="C48" s="133"/>
      <c r="D48" s="133"/>
      <c r="E48" s="112"/>
      <c r="F48" s="112"/>
      <c r="G48" s="105">
        <f>SUM(G41:G46)</f>
        <v>2673743060</v>
      </c>
      <c r="H48" s="145"/>
      <c r="I48" s="155">
        <f>SUM(I41:I46)</f>
        <v>2625959102</v>
      </c>
      <c r="K48" s="105">
        <f>SUM(K41:K46)</f>
        <v>1958152108</v>
      </c>
      <c r="L48" s="103"/>
      <c r="M48" s="155">
        <f>SUM(M41:M46)</f>
        <v>1276462200</v>
      </c>
    </row>
    <row r="49" spans="1:13" s="99" customFormat="1" ht="22.5" customHeight="1">
      <c r="A49" s="137"/>
      <c r="B49" s="133"/>
      <c r="C49" s="133"/>
      <c r="D49" s="133"/>
      <c r="E49" s="112"/>
      <c r="F49" s="112"/>
      <c r="G49" s="145"/>
      <c r="H49" s="145"/>
      <c r="I49" s="145"/>
      <c r="K49" s="145"/>
      <c r="L49" s="103"/>
      <c r="M49" s="145"/>
    </row>
    <row r="50" spans="1:13" s="99" customFormat="1" ht="21.95" customHeight="1">
      <c r="A50" s="130" t="s">
        <v>239</v>
      </c>
      <c r="B50" s="138"/>
      <c r="C50" s="139"/>
      <c r="D50" s="139"/>
      <c r="E50" s="138"/>
      <c r="F50" s="138"/>
      <c r="G50" s="156"/>
      <c r="H50" s="156"/>
      <c r="I50" s="156"/>
      <c r="J50" s="107"/>
      <c r="K50" s="156"/>
      <c r="L50" s="107"/>
      <c r="M50" s="156"/>
    </row>
    <row r="51" spans="1:13" ht="21.75" customHeight="1">
      <c r="A51" s="128" t="s">
        <v>0</v>
      </c>
      <c r="B51" s="133"/>
      <c r="C51" s="128"/>
      <c r="D51" s="128"/>
      <c r="G51" s="146"/>
      <c r="H51" s="146"/>
    </row>
    <row r="52" spans="1:13" ht="21.75" customHeight="1">
      <c r="A52" s="128" t="s">
        <v>198</v>
      </c>
      <c r="B52" s="128"/>
      <c r="C52" s="128"/>
      <c r="D52" s="128"/>
      <c r="G52" s="146"/>
      <c r="H52" s="146"/>
    </row>
    <row r="53" spans="1:13" ht="21.75" customHeight="1">
      <c r="A53" s="129" t="str">
        <f>A3</f>
        <v>สำหรับปีสิ้นสุดวันที่ 31 ธันวาคม พ.ศ. 2564</v>
      </c>
      <c r="B53" s="129"/>
      <c r="C53" s="129"/>
      <c r="D53" s="129"/>
      <c r="E53" s="132"/>
      <c r="F53" s="132"/>
      <c r="G53" s="37"/>
      <c r="H53" s="37"/>
      <c r="I53" s="37"/>
      <c r="J53" s="98"/>
      <c r="K53" s="37"/>
      <c r="L53" s="98"/>
      <c r="M53" s="37"/>
    </row>
    <row r="54" spans="1:13" ht="20.100000000000001" customHeight="1">
      <c r="B54" s="128"/>
      <c r="G54" s="146"/>
      <c r="H54" s="146"/>
    </row>
    <row r="55" spans="1:13" ht="20.100000000000001" customHeight="1">
      <c r="G55" s="228" t="s">
        <v>191</v>
      </c>
      <c r="H55" s="228"/>
      <c r="I55" s="228"/>
      <c r="J55" s="4"/>
      <c r="K55" s="222" t="s">
        <v>192</v>
      </c>
      <c r="L55" s="222"/>
      <c r="M55" s="222"/>
    </row>
    <row r="56" spans="1:13" ht="20.100000000000001" customHeight="1">
      <c r="G56" s="9" t="s">
        <v>205</v>
      </c>
      <c r="H56" s="127"/>
      <c r="I56" s="9" t="s">
        <v>143</v>
      </c>
      <c r="J56" s="10"/>
      <c r="K56" s="9" t="s">
        <v>205</v>
      </c>
      <c r="L56" s="67"/>
      <c r="M56" s="9" t="s">
        <v>143</v>
      </c>
    </row>
    <row r="57" spans="1:13" ht="20.100000000000001" customHeight="1">
      <c r="A57" s="128"/>
      <c r="C57" s="112"/>
      <c r="D57" s="112"/>
      <c r="E57" s="97"/>
      <c r="F57" s="125"/>
      <c r="G57" s="13" t="s">
        <v>3</v>
      </c>
      <c r="H57" s="9"/>
      <c r="I57" s="13" t="s">
        <v>3</v>
      </c>
      <c r="J57" s="10"/>
      <c r="K57" s="13" t="s">
        <v>3</v>
      </c>
      <c r="L57" s="10"/>
      <c r="M57" s="13" t="s">
        <v>3</v>
      </c>
    </row>
    <row r="58" spans="1:13" s="99" customFormat="1" ht="20.100000000000001" customHeight="1">
      <c r="A58" s="128" t="s">
        <v>119</v>
      </c>
      <c r="B58" s="133"/>
      <c r="C58" s="133"/>
      <c r="D58" s="133"/>
      <c r="E58" s="112"/>
      <c r="F58" s="112"/>
      <c r="G58" s="199"/>
      <c r="H58" s="154"/>
      <c r="I58" s="154"/>
      <c r="J58" s="101"/>
      <c r="K58" s="199"/>
      <c r="L58" s="101"/>
      <c r="M58" s="154"/>
    </row>
    <row r="59" spans="1:13" s="99" customFormat="1" ht="20.100000000000001" customHeight="1">
      <c r="A59" s="131" t="s">
        <v>209</v>
      </c>
      <c r="B59" s="133"/>
      <c r="C59" s="133"/>
      <c r="D59" s="133"/>
      <c r="E59" s="112"/>
      <c r="F59" s="112"/>
      <c r="G59" s="204"/>
      <c r="H59" s="146"/>
      <c r="I59" s="146"/>
      <c r="J59" s="34"/>
      <c r="K59" s="204"/>
      <c r="L59" s="34"/>
      <c r="M59" s="146"/>
    </row>
    <row r="60" spans="1:13" s="99" customFormat="1" ht="20.100000000000001" customHeight="1">
      <c r="A60" s="131"/>
      <c r="B60" s="186" t="s">
        <v>226</v>
      </c>
      <c r="C60" s="133"/>
      <c r="D60" s="133"/>
      <c r="E60" s="112"/>
      <c r="F60" s="112"/>
      <c r="G60" s="204">
        <v>-33304</v>
      </c>
      <c r="H60" s="146"/>
      <c r="I60" s="146">
        <v>0</v>
      </c>
      <c r="J60" s="34"/>
      <c r="K60" s="204">
        <v>0</v>
      </c>
      <c r="L60" s="34"/>
      <c r="M60" s="146">
        <v>0</v>
      </c>
    </row>
    <row r="61" spans="1:13" ht="20.100000000000001" customHeight="1">
      <c r="A61" s="131" t="s">
        <v>120</v>
      </c>
      <c r="B61" s="112"/>
      <c r="D61" s="112"/>
      <c r="G61" s="204">
        <v>-301027207</v>
      </c>
      <c r="H61" s="146"/>
      <c r="I61" s="146">
        <v>-45500000</v>
      </c>
      <c r="K61" s="202">
        <v>-2812100000</v>
      </c>
      <c r="M61" s="145">
        <v>-4925500000</v>
      </c>
    </row>
    <row r="62" spans="1:13" s="99" customFormat="1" ht="20.100000000000001" customHeight="1">
      <c r="A62" s="131" t="s">
        <v>160</v>
      </c>
      <c r="B62" s="131"/>
      <c r="C62" s="131"/>
      <c r="D62" s="131"/>
      <c r="E62" s="140"/>
      <c r="F62" s="112"/>
      <c r="G62" s="202">
        <v>10200000</v>
      </c>
      <c r="H62" s="145"/>
      <c r="I62" s="145">
        <v>6000000</v>
      </c>
      <c r="K62" s="202">
        <v>3827800000</v>
      </c>
      <c r="L62" s="103"/>
      <c r="M62" s="145">
        <v>4686150000</v>
      </c>
    </row>
    <row r="63" spans="1:13" s="99" customFormat="1" ht="20.100000000000001" customHeight="1">
      <c r="A63" s="186" t="s">
        <v>209</v>
      </c>
      <c r="B63" s="186"/>
      <c r="C63" s="186"/>
      <c r="D63" s="188"/>
      <c r="E63" s="112"/>
      <c r="F63" s="112"/>
      <c r="G63" s="204"/>
      <c r="H63" s="146"/>
      <c r="I63" s="146"/>
      <c r="J63" s="34"/>
      <c r="K63" s="204"/>
      <c r="L63" s="34"/>
      <c r="M63" s="146"/>
    </row>
    <row r="64" spans="1:13" s="99" customFormat="1" ht="20.100000000000001" customHeight="1">
      <c r="A64" s="186"/>
      <c r="B64" s="186" t="s">
        <v>210</v>
      </c>
      <c r="C64" s="186"/>
      <c r="D64" s="188"/>
      <c r="E64" s="125"/>
      <c r="F64" s="112"/>
      <c r="G64" s="204">
        <v>-148547578</v>
      </c>
      <c r="H64" s="146"/>
      <c r="I64" s="146">
        <v>-441040016</v>
      </c>
      <c r="J64" s="34"/>
      <c r="K64" s="204">
        <v>0</v>
      </c>
      <c r="L64" s="34"/>
      <c r="M64" s="146">
        <v>-385000000</v>
      </c>
    </row>
    <row r="65" spans="1:13" s="99" customFormat="1" ht="20.100000000000001" customHeight="1">
      <c r="A65" s="186" t="s">
        <v>211</v>
      </c>
      <c r="B65" s="187"/>
      <c r="C65" s="186"/>
      <c r="D65" s="188"/>
      <c r="E65" s="125"/>
      <c r="F65" s="112"/>
      <c r="G65" s="204"/>
      <c r="H65" s="146"/>
      <c r="I65" s="146"/>
      <c r="J65" s="34"/>
      <c r="K65" s="204"/>
      <c r="L65" s="34"/>
      <c r="M65" s="146"/>
    </row>
    <row r="66" spans="1:13" s="99" customFormat="1" ht="20.100000000000001" customHeight="1">
      <c r="A66" s="186"/>
      <c r="B66" s="186" t="s">
        <v>210</v>
      </c>
      <c r="C66" s="186"/>
      <c r="D66" s="188"/>
      <c r="E66" s="125"/>
      <c r="F66" s="112"/>
      <c r="G66" s="204">
        <v>0</v>
      </c>
      <c r="H66" s="146"/>
      <c r="I66" s="146">
        <v>688072378</v>
      </c>
      <c r="J66" s="34"/>
      <c r="K66" s="204">
        <v>0</v>
      </c>
      <c r="L66" s="34"/>
      <c r="M66" s="146">
        <v>597774521</v>
      </c>
    </row>
    <row r="67" spans="1:13" s="99" customFormat="1" ht="20.100000000000001" customHeight="1">
      <c r="A67" s="131" t="s">
        <v>241</v>
      </c>
      <c r="B67" s="131"/>
      <c r="C67" s="131"/>
      <c r="D67" s="131"/>
      <c r="E67" s="140"/>
      <c r="F67" s="112"/>
      <c r="G67" s="202">
        <v>-19600000</v>
      </c>
      <c r="H67" s="145"/>
      <c r="I67" s="145">
        <v>0</v>
      </c>
      <c r="K67" s="202">
        <v>0</v>
      </c>
      <c r="L67" s="103"/>
      <c r="M67" s="145">
        <v>0</v>
      </c>
    </row>
    <row r="68" spans="1:13" s="99" customFormat="1" ht="20.100000000000001" customHeight="1">
      <c r="A68" s="131" t="s">
        <v>204</v>
      </c>
      <c r="B68" s="131"/>
      <c r="C68" s="131"/>
      <c r="D68" s="131"/>
      <c r="E68" s="140"/>
      <c r="F68" s="112"/>
      <c r="G68" s="202">
        <v>0</v>
      </c>
      <c r="H68" s="145"/>
      <c r="I68" s="145">
        <v>35000000</v>
      </c>
      <c r="K68" s="202">
        <v>0</v>
      </c>
      <c r="L68" s="103"/>
      <c r="M68" s="145">
        <v>0</v>
      </c>
    </row>
    <row r="69" spans="1:13" s="99" customFormat="1" ht="20.100000000000001" customHeight="1">
      <c r="A69" s="186" t="s">
        <v>209</v>
      </c>
      <c r="B69" s="186"/>
      <c r="C69" s="131"/>
      <c r="D69" s="131"/>
      <c r="E69" s="140"/>
      <c r="F69" s="112"/>
      <c r="G69" s="202"/>
      <c r="H69" s="145"/>
      <c r="I69" s="145"/>
      <c r="K69" s="202"/>
      <c r="L69" s="103"/>
      <c r="M69" s="145"/>
    </row>
    <row r="70" spans="1:13" s="99" customFormat="1" ht="20.100000000000001" customHeight="1">
      <c r="A70" s="186"/>
      <c r="B70" s="189" t="s">
        <v>169</v>
      </c>
      <c r="C70" s="131"/>
      <c r="D70" s="131"/>
      <c r="E70" s="140"/>
      <c r="F70" s="112"/>
      <c r="G70" s="202">
        <v>-545073770</v>
      </c>
      <c r="H70" s="145"/>
      <c r="I70" s="145">
        <v>-560830636</v>
      </c>
      <c r="K70" s="202">
        <v>-545073770</v>
      </c>
      <c r="L70" s="103"/>
      <c r="M70" s="145">
        <v>-410268136</v>
      </c>
    </row>
    <row r="71" spans="1:13" s="99" customFormat="1" ht="20.100000000000001" customHeight="1">
      <c r="A71" s="189" t="s">
        <v>212</v>
      </c>
      <c r="B71" s="190"/>
      <c r="C71" s="131"/>
      <c r="D71" s="131"/>
      <c r="E71" s="140"/>
      <c r="F71" s="112"/>
      <c r="G71" s="202"/>
      <c r="H71" s="145"/>
      <c r="I71" s="145"/>
      <c r="K71" s="202"/>
      <c r="L71" s="103"/>
      <c r="M71" s="145"/>
    </row>
    <row r="72" spans="1:13" ht="20.100000000000001" customHeight="1">
      <c r="A72" s="189"/>
      <c r="B72" s="189" t="s">
        <v>169</v>
      </c>
      <c r="D72" s="112"/>
      <c r="E72" s="134"/>
      <c r="G72" s="204">
        <v>0</v>
      </c>
      <c r="H72" s="146"/>
      <c r="I72" s="146">
        <v>18981908</v>
      </c>
      <c r="K72" s="204">
        <v>0</v>
      </c>
      <c r="M72" s="146">
        <v>18981908</v>
      </c>
    </row>
    <row r="73" spans="1:13" ht="20.100000000000001" customHeight="1">
      <c r="A73" s="111" t="s">
        <v>121</v>
      </c>
      <c r="B73" s="112"/>
      <c r="C73" s="133"/>
      <c r="D73" s="133"/>
      <c r="E73" s="134"/>
      <c r="F73" s="112"/>
      <c r="G73" s="202">
        <v>-3751500</v>
      </c>
      <c r="H73" s="145"/>
      <c r="I73" s="145">
        <v>0</v>
      </c>
      <c r="J73" s="99"/>
      <c r="K73" s="202">
        <v>0</v>
      </c>
      <c r="L73" s="103"/>
      <c r="M73" s="145">
        <v>0</v>
      </c>
    </row>
    <row r="74" spans="1:13" ht="20.100000000000001" customHeight="1">
      <c r="A74" s="111" t="s">
        <v>179</v>
      </c>
      <c r="B74" s="112"/>
      <c r="C74" s="133"/>
      <c r="D74" s="133"/>
      <c r="E74" s="134"/>
      <c r="F74" s="112"/>
      <c r="G74" s="202">
        <v>34523872</v>
      </c>
      <c r="H74" s="145"/>
      <c r="I74" s="145">
        <v>13162226</v>
      </c>
      <c r="J74" s="99"/>
      <c r="K74" s="202">
        <v>0</v>
      </c>
      <c r="L74" s="103"/>
      <c r="M74" s="145">
        <v>0</v>
      </c>
    </row>
    <row r="75" spans="1:13" ht="20.100000000000001" customHeight="1">
      <c r="A75" s="111" t="s">
        <v>162</v>
      </c>
      <c r="B75" s="112"/>
      <c r="C75" s="133"/>
      <c r="D75" s="133"/>
      <c r="E75" s="134"/>
      <c r="F75" s="112"/>
      <c r="G75" s="202">
        <v>0</v>
      </c>
      <c r="H75" s="145"/>
      <c r="I75" s="145">
        <v>0</v>
      </c>
      <c r="J75" s="99"/>
      <c r="K75" s="202">
        <v>-500</v>
      </c>
      <c r="L75" s="103"/>
      <c r="M75" s="145">
        <v>-92500</v>
      </c>
    </row>
    <row r="76" spans="1:13" s="99" customFormat="1" ht="20.100000000000001" customHeight="1">
      <c r="A76" s="131" t="s">
        <v>122</v>
      </c>
      <c r="B76" s="133"/>
      <c r="C76" s="131"/>
      <c r="D76" s="133"/>
      <c r="E76" s="134"/>
      <c r="F76" s="112"/>
      <c r="G76" s="204">
        <v>-120811586</v>
      </c>
      <c r="H76" s="146"/>
      <c r="I76" s="146">
        <v>-51749900</v>
      </c>
      <c r="J76" s="34"/>
      <c r="K76" s="204">
        <v>0</v>
      </c>
      <c r="L76" s="34"/>
      <c r="M76" s="146">
        <v>0</v>
      </c>
    </row>
    <row r="77" spans="1:13" ht="20.100000000000001" customHeight="1">
      <c r="A77" s="111" t="s">
        <v>180</v>
      </c>
      <c r="D77" s="133"/>
      <c r="E77" s="134"/>
      <c r="F77" s="112"/>
      <c r="G77" s="204">
        <v>215353000</v>
      </c>
      <c r="H77" s="146"/>
      <c r="I77" s="146">
        <v>48730000</v>
      </c>
      <c r="K77" s="204">
        <v>215353000</v>
      </c>
      <c r="M77" s="146">
        <v>48730000</v>
      </c>
    </row>
    <row r="78" spans="1:13" ht="20.100000000000001" customHeight="1">
      <c r="A78" s="111" t="s">
        <v>242</v>
      </c>
      <c r="D78" s="133"/>
      <c r="E78" s="134"/>
      <c r="F78" s="112"/>
      <c r="G78" s="204">
        <v>6118647</v>
      </c>
      <c r="H78" s="146"/>
      <c r="I78" s="146">
        <v>0</v>
      </c>
      <c r="K78" s="204">
        <v>6118647</v>
      </c>
      <c r="M78" s="146">
        <v>0</v>
      </c>
    </row>
    <row r="79" spans="1:13" s="99" customFormat="1" ht="20.100000000000001" customHeight="1">
      <c r="A79" s="131" t="s">
        <v>123</v>
      </c>
      <c r="B79" s="112"/>
      <c r="C79" s="131"/>
      <c r="D79" s="133"/>
      <c r="E79" s="125"/>
      <c r="F79" s="112"/>
      <c r="G79" s="205">
        <v>-1402260512</v>
      </c>
      <c r="H79" s="146"/>
      <c r="I79" s="157">
        <v>-2078772691</v>
      </c>
      <c r="J79" s="34"/>
      <c r="K79" s="204">
        <v>-988613576</v>
      </c>
      <c r="L79" s="34"/>
      <c r="M79" s="157">
        <v>-1251658047</v>
      </c>
    </row>
    <row r="80" spans="1:13" s="99" customFormat="1" ht="20.100000000000001" customHeight="1">
      <c r="A80" s="137" t="s">
        <v>124</v>
      </c>
      <c r="B80" s="112"/>
      <c r="C80" s="131"/>
      <c r="D80" s="133"/>
      <c r="E80" s="125"/>
      <c r="F80" s="112"/>
      <c r="G80" s="205">
        <v>-8531684</v>
      </c>
      <c r="H80" s="146"/>
      <c r="I80" s="157">
        <v>-22753399</v>
      </c>
      <c r="J80" s="34"/>
      <c r="K80" s="204">
        <v>-9023780</v>
      </c>
      <c r="L80" s="34"/>
      <c r="M80" s="157">
        <v>-20179087</v>
      </c>
    </row>
    <row r="81" spans="1:13" s="99" customFormat="1" ht="20.100000000000001" customHeight="1">
      <c r="A81" s="137" t="s">
        <v>199</v>
      </c>
      <c r="B81" s="112"/>
      <c r="C81" s="131"/>
      <c r="D81" s="133"/>
      <c r="E81" s="125"/>
      <c r="F81" s="112"/>
      <c r="G81" s="205">
        <v>5530207302</v>
      </c>
      <c r="H81" s="146"/>
      <c r="I81" s="157">
        <v>2374971847</v>
      </c>
      <c r="J81" s="34"/>
      <c r="K81" s="204">
        <v>1321662520</v>
      </c>
      <c r="L81" s="34"/>
      <c r="M81" s="157">
        <v>0</v>
      </c>
    </row>
    <row r="82" spans="1:13" s="99" customFormat="1" ht="20.100000000000001" customHeight="1">
      <c r="A82" s="137" t="s">
        <v>167</v>
      </c>
      <c r="B82" s="112"/>
      <c r="C82" s="131"/>
      <c r="D82" s="133"/>
      <c r="E82" s="125"/>
      <c r="F82" s="112"/>
      <c r="G82" s="205">
        <v>-506668290</v>
      </c>
      <c r="H82" s="146"/>
      <c r="I82" s="157">
        <v>-188727600</v>
      </c>
      <c r="J82" s="34"/>
      <c r="K82" s="204">
        <v>0</v>
      </c>
      <c r="L82" s="34"/>
      <c r="M82" s="157">
        <v>0</v>
      </c>
    </row>
    <row r="83" spans="1:13" s="99" customFormat="1" ht="20.100000000000001" customHeight="1">
      <c r="A83" s="131" t="s">
        <v>125</v>
      </c>
      <c r="B83" s="112"/>
      <c r="C83" s="131"/>
      <c r="D83" s="112"/>
      <c r="E83" s="125"/>
      <c r="F83" s="112"/>
      <c r="G83" s="205">
        <v>-776478082</v>
      </c>
      <c r="H83" s="146"/>
      <c r="I83" s="157">
        <v>-1282708282</v>
      </c>
      <c r="J83" s="34"/>
      <c r="K83" s="204">
        <v>-102865551</v>
      </c>
      <c r="L83" s="34"/>
      <c r="M83" s="157">
        <v>-236269952</v>
      </c>
    </row>
    <row r="84" spans="1:13" s="99" customFormat="1" ht="20.100000000000001" customHeight="1">
      <c r="A84" s="131" t="s">
        <v>134</v>
      </c>
      <c r="B84" s="112"/>
      <c r="C84" s="131"/>
      <c r="D84" s="133"/>
      <c r="E84" s="125"/>
      <c r="F84" s="112"/>
      <c r="G84" s="205">
        <v>-738880</v>
      </c>
      <c r="H84" s="146"/>
      <c r="I84" s="157">
        <v>-3674896</v>
      </c>
      <c r="J84" s="34"/>
      <c r="K84" s="205">
        <v>-246784</v>
      </c>
      <c r="L84" s="34"/>
      <c r="M84" s="157">
        <v>-3674895</v>
      </c>
    </row>
    <row r="85" spans="1:13" s="99" customFormat="1" ht="20.100000000000001" customHeight="1">
      <c r="A85" s="135" t="s">
        <v>126</v>
      </c>
      <c r="B85" s="131"/>
      <c r="C85" s="131"/>
      <c r="D85" s="133"/>
      <c r="E85" s="112"/>
      <c r="F85" s="112"/>
      <c r="G85" s="204">
        <v>13115057</v>
      </c>
      <c r="H85" s="146"/>
      <c r="I85" s="146">
        <v>32470258</v>
      </c>
      <c r="K85" s="204">
        <v>2621432</v>
      </c>
      <c r="L85" s="34"/>
      <c r="M85" s="146">
        <v>2319620</v>
      </c>
    </row>
    <row r="86" spans="1:13" s="99" customFormat="1" ht="20.100000000000001" customHeight="1">
      <c r="A86" s="135" t="s">
        <v>200</v>
      </c>
      <c r="B86" s="131"/>
      <c r="C86" s="131"/>
      <c r="D86" s="133"/>
      <c r="E86" s="112"/>
      <c r="F86" s="112"/>
      <c r="G86" s="204">
        <v>-224221400</v>
      </c>
      <c r="H86" s="146"/>
      <c r="I86" s="146">
        <v>-69977809</v>
      </c>
      <c r="K86" s="204">
        <v>-40326900</v>
      </c>
      <c r="L86" s="34"/>
      <c r="M86" s="146">
        <v>0</v>
      </c>
    </row>
    <row r="87" spans="1:13" ht="20.100000000000001" customHeight="1">
      <c r="A87" s="135"/>
      <c r="B87" s="113"/>
      <c r="C87" s="133"/>
      <c r="D87" s="125"/>
      <c r="E87" s="125"/>
      <c r="F87" s="112"/>
      <c r="G87" s="206"/>
      <c r="H87" s="145"/>
      <c r="I87" s="158"/>
      <c r="J87" s="99"/>
      <c r="K87" s="206"/>
      <c r="L87" s="103"/>
      <c r="M87" s="158"/>
    </row>
    <row r="88" spans="1:13" s="99" customFormat="1" ht="20.100000000000001" customHeight="1">
      <c r="A88" s="137" t="s">
        <v>224</v>
      </c>
      <c r="B88" s="133"/>
      <c r="C88" s="133"/>
      <c r="D88" s="133"/>
      <c r="E88" s="125"/>
      <c r="F88" s="112"/>
      <c r="G88" s="105">
        <f>SUM(G59:G86)</f>
        <v>1751774085</v>
      </c>
      <c r="H88" s="145"/>
      <c r="I88" s="155">
        <f>SUM(I59:I86)</f>
        <v>-1528346612</v>
      </c>
      <c r="K88" s="105">
        <f>SUM(K59:K86)</f>
        <v>875304738</v>
      </c>
      <c r="L88" s="103"/>
      <c r="M88" s="155">
        <f>SUM(M59:M86)</f>
        <v>-1878686568</v>
      </c>
    </row>
    <row r="89" spans="1:13" ht="20.100000000000001" customHeight="1">
      <c r="A89" s="137"/>
      <c r="C89" s="133"/>
      <c r="D89" s="133"/>
      <c r="E89" s="125"/>
      <c r="G89" s="144"/>
      <c r="H89" s="145"/>
      <c r="I89" s="144"/>
      <c r="J89" s="131"/>
      <c r="K89" s="144"/>
      <c r="L89" s="145"/>
      <c r="M89" s="144"/>
    </row>
    <row r="90" spans="1:13" ht="20.100000000000001" customHeight="1">
      <c r="A90" s="137"/>
      <c r="C90" s="133"/>
      <c r="D90" s="133"/>
      <c r="E90" s="125"/>
      <c r="G90" s="144"/>
      <c r="H90" s="145"/>
      <c r="I90" s="144"/>
      <c r="J90" s="131"/>
      <c r="K90" s="144"/>
      <c r="L90" s="145"/>
      <c r="M90" s="144"/>
    </row>
    <row r="91" spans="1:13" ht="20.100000000000001" customHeight="1">
      <c r="A91" s="137"/>
      <c r="C91" s="133"/>
      <c r="D91" s="133"/>
      <c r="E91" s="125"/>
      <c r="G91" s="144"/>
      <c r="H91" s="145"/>
      <c r="I91" s="144"/>
      <c r="J91" s="131"/>
      <c r="K91" s="144"/>
      <c r="L91" s="145"/>
      <c r="M91" s="144"/>
    </row>
    <row r="92" spans="1:13" ht="20.100000000000001" customHeight="1">
      <c r="A92" s="137"/>
      <c r="C92" s="133"/>
      <c r="D92" s="133"/>
      <c r="E92" s="125"/>
      <c r="G92" s="144"/>
      <c r="H92" s="145"/>
      <c r="I92" s="144"/>
      <c r="J92" s="131"/>
      <c r="K92" s="144"/>
      <c r="L92" s="145"/>
      <c r="M92" s="144"/>
    </row>
    <row r="93" spans="1:13" ht="20.100000000000001" customHeight="1">
      <c r="A93" s="137"/>
      <c r="C93" s="133"/>
      <c r="D93" s="133"/>
      <c r="E93" s="125"/>
      <c r="G93" s="144"/>
      <c r="H93" s="145"/>
      <c r="I93" s="144"/>
      <c r="J93" s="131"/>
      <c r="K93" s="144"/>
      <c r="L93" s="145"/>
      <c r="M93" s="144"/>
    </row>
    <row r="94" spans="1:13" ht="20.100000000000001" customHeight="1">
      <c r="A94" s="137"/>
      <c r="C94" s="133"/>
      <c r="D94" s="133"/>
      <c r="E94" s="125"/>
      <c r="G94" s="144"/>
      <c r="H94" s="145"/>
      <c r="I94" s="144"/>
      <c r="J94" s="131"/>
      <c r="K94" s="144"/>
      <c r="L94" s="145"/>
      <c r="M94" s="144"/>
    </row>
    <row r="95" spans="1:13" ht="20.100000000000001" customHeight="1">
      <c r="A95" s="137"/>
      <c r="C95" s="133"/>
      <c r="D95" s="133"/>
      <c r="E95" s="125"/>
      <c r="G95" s="144"/>
      <c r="H95" s="145"/>
      <c r="I95" s="144"/>
      <c r="J95" s="131"/>
      <c r="K95" s="144"/>
      <c r="L95" s="145"/>
      <c r="M95" s="144"/>
    </row>
    <row r="96" spans="1:13" ht="9" customHeight="1">
      <c r="A96" s="137"/>
      <c r="C96" s="133"/>
      <c r="D96" s="133"/>
      <c r="E96" s="125"/>
      <c r="G96" s="144"/>
      <c r="H96" s="145"/>
      <c r="I96" s="144"/>
      <c r="J96" s="131"/>
      <c r="K96" s="144"/>
      <c r="L96" s="145"/>
      <c r="M96" s="144"/>
    </row>
    <row r="97" spans="1:13" s="99" customFormat="1" ht="21.95" customHeight="1">
      <c r="A97" s="130" t="s">
        <v>239</v>
      </c>
      <c r="B97" s="132"/>
      <c r="C97" s="132"/>
      <c r="D97" s="132"/>
      <c r="E97" s="132"/>
      <c r="F97" s="132"/>
      <c r="G97" s="37"/>
      <c r="H97" s="37"/>
      <c r="I97" s="37"/>
      <c r="J97" s="98"/>
      <c r="K97" s="37"/>
      <c r="L97" s="98"/>
      <c r="M97" s="37"/>
    </row>
    <row r="98" spans="1:13" s="99" customFormat="1" ht="21.75" customHeight="1">
      <c r="A98" s="128" t="s">
        <v>0</v>
      </c>
      <c r="B98" s="131"/>
      <c r="C98" s="131"/>
      <c r="D98" s="131"/>
      <c r="E98" s="131"/>
      <c r="F98" s="131"/>
      <c r="G98" s="146"/>
      <c r="H98" s="146"/>
      <c r="I98" s="146"/>
      <c r="J98" s="34"/>
      <c r="K98" s="146"/>
      <c r="L98" s="34"/>
      <c r="M98" s="146"/>
    </row>
    <row r="99" spans="1:13" s="99" customFormat="1" ht="21.75" customHeight="1">
      <c r="A99" s="128" t="s">
        <v>198</v>
      </c>
      <c r="B99" s="131"/>
      <c r="C99" s="131"/>
      <c r="D99" s="131"/>
      <c r="E99" s="131"/>
      <c r="F99" s="131"/>
      <c r="G99" s="146"/>
      <c r="H99" s="146"/>
      <c r="I99" s="146"/>
      <c r="J99" s="34"/>
      <c r="K99" s="146"/>
      <c r="L99" s="34"/>
      <c r="M99" s="146"/>
    </row>
    <row r="100" spans="1:13" s="99" customFormat="1" ht="21.75" customHeight="1">
      <c r="A100" s="129" t="str">
        <f>A3</f>
        <v>สำหรับปีสิ้นสุดวันที่ 31 ธันวาคม พ.ศ. 2564</v>
      </c>
      <c r="B100" s="132"/>
      <c r="C100" s="132"/>
      <c r="D100" s="132"/>
      <c r="E100" s="132"/>
      <c r="F100" s="132"/>
      <c r="G100" s="37"/>
      <c r="H100" s="37"/>
      <c r="I100" s="37"/>
      <c r="J100" s="98"/>
      <c r="K100" s="37"/>
      <c r="L100" s="98"/>
      <c r="M100" s="37"/>
    </row>
    <row r="101" spans="1:13" s="99" customFormat="1" ht="20.100000000000001" customHeight="1">
      <c r="A101" s="131"/>
      <c r="B101" s="131"/>
      <c r="C101" s="131"/>
      <c r="D101" s="131"/>
      <c r="E101" s="131"/>
      <c r="F101" s="131"/>
      <c r="G101" s="146"/>
      <c r="H101" s="146"/>
      <c r="I101" s="146"/>
      <c r="J101" s="34"/>
      <c r="K101" s="146"/>
      <c r="L101" s="34"/>
      <c r="M101" s="146"/>
    </row>
    <row r="102" spans="1:13" ht="20.100000000000001" customHeight="1">
      <c r="G102" s="228" t="s">
        <v>191</v>
      </c>
      <c r="H102" s="228"/>
      <c r="I102" s="228"/>
      <c r="J102" s="4"/>
      <c r="K102" s="222" t="s">
        <v>192</v>
      </c>
      <c r="L102" s="222"/>
      <c r="M102" s="222"/>
    </row>
    <row r="103" spans="1:13" ht="20.100000000000001" customHeight="1">
      <c r="G103" s="9" t="s">
        <v>205</v>
      </c>
      <c r="H103" s="127"/>
      <c r="I103" s="9" t="s">
        <v>143</v>
      </c>
      <c r="J103" s="10"/>
      <c r="K103" s="9" t="s">
        <v>205</v>
      </c>
      <c r="L103" s="67"/>
      <c r="M103" s="9" t="s">
        <v>143</v>
      </c>
    </row>
    <row r="104" spans="1:13" ht="20.100000000000001" customHeight="1">
      <c r="A104" s="128"/>
      <c r="C104" s="112"/>
      <c r="D104" s="112"/>
      <c r="E104" s="220" t="s">
        <v>2</v>
      </c>
      <c r="F104" s="125"/>
      <c r="G104" s="13" t="s">
        <v>3</v>
      </c>
      <c r="H104" s="9"/>
      <c r="I104" s="13" t="s">
        <v>3</v>
      </c>
      <c r="J104" s="10"/>
      <c r="K104" s="13" t="s">
        <v>3</v>
      </c>
      <c r="L104" s="10"/>
      <c r="M104" s="13" t="s">
        <v>3</v>
      </c>
    </row>
    <row r="105" spans="1:13" ht="20.100000000000001" customHeight="1">
      <c r="A105" s="128" t="s">
        <v>127</v>
      </c>
      <c r="B105" s="112"/>
      <c r="C105" s="133"/>
      <c r="D105" s="133"/>
      <c r="E105" s="125"/>
      <c r="G105" s="204"/>
      <c r="H105" s="146"/>
      <c r="J105" s="97"/>
      <c r="K105" s="204"/>
    </row>
    <row r="106" spans="1:13" ht="20.100000000000001" customHeight="1">
      <c r="A106" s="111" t="s">
        <v>128</v>
      </c>
      <c r="B106" s="133"/>
      <c r="C106" s="133"/>
      <c r="D106" s="133"/>
      <c r="E106" s="125">
        <v>19</v>
      </c>
      <c r="G106" s="204">
        <v>10889975778</v>
      </c>
      <c r="H106" s="146"/>
      <c r="I106" s="146">
        <v>12778937284</v>
      </c>
      <c r="J106" s="97"/>
      <c r="K106" s="204">
        <v>7589975778</v>
      </c>
      <c r="M106" s="146">
        <v>8788937284</v>
      </c>
    </row>
    <row r="107" spans="1:13" ht="20.100000000000001" customHeight="1">
      <c r="A107" s="111" t="s">
        <v>129</v>
      </c>
      <c r="B107" s="133"/>
      <c r="D107" s="112"/>
      <c r="E107" s="125">
        <v>19</v>
      </c>
      <c r="G107" s="204">
        <v>-9850000000</v>
      </c>
      <c r="H107" s="146"/>
      <c r="I107" s="146">
        <v>-15255000000</v>
      </c>
      <c r="K107" s="204">
        <v>-7550000000</v>
      </c>
      <c r="M107" s="146">
        <v>-9500000000</v>
      </c>
    </row>
    <row r="108" spans="1:13" ht="20.100000000000001" customHeight="1">
      <c r="A108" s="111" t="s">
        <v>227</v>
      </c>
      <c r="B108" s="133"/>
      <c r="D108" s="112"/>
      <c r="E108" s="125">
        <v>19</v>
      </c>
      <c r="G108" s="204">
        <v>-5781777</v>
      </c>
      <c r="H108" s="146"/>
      <c r="I108" s="146">
        <v>0</v>
      </c>
      <c r="K108" s="204">
        <v>0</v>
      </c>
      <c r="M108" s="146">
        <v>0</v>
      </c>
    </row>
    <row r="109" spans="1:13" ht="20.100000000000001" customHeight="1">
      <c r="A109" s="111" t="s">
        <v>135</v>
      </c>
      <c r="D109" s="133"/>
      <c r="E109" s="125">
        <v>19</v>
      </c>
      <c r="G109" s="207">
        <v>0</v>
      </c>
      <c r="H109" s="146"/>
      <c r="I109" s="108">
        <v>0</v>
      </c>
      <c r="J109" s="97"/>
      <c r="K109" s="207">
        <v>0</v>
      </c>
      <c r="M109" s="108">
        <v>217000000</v>
      </c>
    </row>
    <row r="110" spans="1:13" ht="20.100000000000001" customHeight="1">
      <c r="A110" s="111" t="s">
        <v>228</v>
      </c>
      <c r="D110" s="133"/>
      <c r="E110" s="125">
        <v>19</v>
      </c>
      <c r="G110" s="207">
        <v>0</v>
      </c>
      <c r="H110" s="146"/>
      <c r="I110" s="108">
        <v>0</v>
      </c>
      <c r="J110" s="97"/>
      <c r="K110" s="207">
        <v>-69300000</v>
      </c>
      <c r="M110" s="108">
        <v>0</v>
      </c>
    </row>
    <row r="111" spans="1:13" ht="20.100000000000001" customHeight="1">
      <c r="A111" s="111" t="s">
        <v>140</v>
      </c>
      <c r="D111" s="133"/>
      <c r="E111" s="125">
        <v>19</v>
      </c>
      <c r="G111" s="207">
        <v>1290000000</v>
      </c>
      <c r="H111" s="146"/>
      <c r="I111" s="108">
        <v>10700000000</v>
      </c>
      <c r="J111" s="97"/>
      <c r="K111" s="207">
        <v>290000000</v>
      </c>
      <c r="M111" s="108">
        <v>3500000000</v>
      </c>
    </row>
    <row r="112" spans="1:13" ht="20.100000000000001" customHeight="1">
      <c r="A112" s="111" t="s">
        <v>201</v>
      </c>
      <c r="D112" s="133"/>
      <c r="E112" s="125">
        <v>19</v>
      </c>
      <c r="G112" s="207">
        <v>0</v>
      </c>
      <c r="H112" s="146"/>
      <c r="I112" s="108">
        <v>-4100000</v>
      </c>
      <c r="J112" s="97"/>
      <c r="K112" s="207">
        <v>-1475887</v>
      </c>
      <c r="M112" s="108">
        <v>-1000000</v>
      </c>
    </row>
    <row r="113" spans="1:13" ht="20.100000000000001" customHeight="1">
      <c r="A113" s="111" t="s">
        <v>185</v>
      </c>
      <c r="D113" s="133"/>
      <c r="E113" s="125">
        <v>19</v>
      </c>
      <c r="G113" s="207">
        <v>-3995000000</v>
      </c>
      <c r="H113" s="146"/>
      <c r="I113" s="108">
        <v>-1225000000</v>
      </c>
      <c r="J113" s="97"/>
      <c r="K113" s="207">
        <v>-1000000000</v>
      </c>
      <c r="M113" s="108">
        <v>0</v>
      </c>
    </row>
    <row r="114" spans="1:13" ht="20.100000000000001" customHeight="1">
      <c r="A114" s="111" t="s">
        <v>153</v>
      </c>
      <c r="D114" s="133"/>
      <c r="E114" s="134">
        <v>21</v>
      </c>
      <c r="G114" s="207">
        <v>7500000000</v>
      </c>
      <c r="H114" s="146"/>
      <c r="I114" s="108">
        <v>7100000000</v>
      </c>
      <c r="J114" s="97"/>
      <c r="K114" s="207">
        <v>4000000000</v>
      </c>
      <c r="M114" s="108">
        <v>4100000000</v>
      </c>
    </row>
    <row r="115" spans="1:13" ht="20.100000000000001" customHeight="1">
      <c r="A115" s="111" t="s">
        <v>154</v>
      </c>
      <c r="D115" s="133"/>
      <c r="E115" s="134">
        <v>21</v>
      </c>
      <c r="G115" s="207">
        <v>-10003744</v>
      </c>
      <c r="H115" s="146"/>
      <c r="I115" s="108">
        <v>-14569603</v>
      </c>
      <c r="J115" s="97"/>
      <c r="K115" s="207">
        <v>-5126744</v>
      </c>
      <c r="M115" s="108">
        <v>-10776453</v>
      </c>
    </row>
    <row r="116" spans="1:13" ht="20.100000000000001" customHeight="1">
      <c r="A116" s="111" t="s">
        <v>130</v>
      </c>
      <c r="D116" s="112"/>
      <c r="E116" s="134">
        <v>21</v>
      </c>
      <c r="G116" s="207">
        <v>-8670000000</v>
      </c>
      <c r="H116" s="146"/>
      <c r="I116" s="108">
        <v>-12037800000</v>
      </c>
      <c r="J116" s="97"/>
      <c r="K116" s="204">
        <v>-4280000000</v>
      </c>
      <c r="M116" s="146">
        <v>-5537800000</v>
      </c>
    </row>
    <row r="117" spans="1:13" ht="20.100000000000001" customHeight="1">
      <c r="A117" s="111" t="s">
        <v>181</v>
      </c>
      <c r="D117" s="112"/>
      <c r="E117" s="134"/>
      <c r="G117" s="207">
        <v>-109405548</v>
      </c>
      <c r="H117" s="146"/>
      <c r="I117" s="108">
        <v>-84664633</v>
      </c>
      <c r="J117" s="97"/>
      <c r="K117" s="204">
        <v>-4502684</v>
      </c>
      <c r="M117" s="146">
        <v>-12919202</v>
      </c>
    </row>
    <row r="118" spans="1:13" ht="20.100000000000001" customHeight="1">
      <c r="A118" s="111" t="s">
        <v>150</v>
      </c>
      <c r="D118" s="112"/>
      <c r="E118" s="134"/>
      <c r="G118" s="207">
        <v>0</v>
      </c>
      <c r="H118" s="146"/>
      <c r="I118" s="108">
        <v>796965</v>
      </c>
      <c r="J118" s="97"/>
      <c r="K118" s="204">
        <v>0</v>
      </c>
      <c r="M118" s="146">
        <v>796965</v>
      </c>
    </row>
    <row r="119" spans="1:13" ht="20.100000000000001" customHeight="1">
      <c r="A119" s="131" t="s">
        <v>182</v>
      </c>
      <c r="B119" s="112"/>
      <c r="D119" s="112"/>
      <c r="E119" s="134"/>
      <c r="G119" s="204">
        <v>0</v>
      </c>
      <c r="H119" s="146"/>
      <c r="I119" s="146">
        <v>47890000</v>
      </c>
      <c r="K119" s="204">
        <v>0</v>
      </c>
      <c r="M119" s="146">
        <v>7740000</v>
      </c>
    </row>
    <row r="120" spans="1:13" ht="20.100000000000001" customHeight="1">
      <c r="A120" s="135" t="s">
        <v>104</v>
      </c>
      <c r="B120" s="111"/>
      <c r="D120" s="133"/>
      <c r="E120" s="125">
        <v>24</v>
      </c>
      <c r="G120" s="202">
        <v>-1694452319</v>
      </c>
      <c r="H120" s="154"/>
      <c r="I120" s="145">
        <v>-1733285686</v>
      </c>
      <c r="J120" s="99"/>
      <c r="K120" s="202">
        <v>-1348182387</v>
      </c>
      <c r="L120" s="101"/>
      <c r="M120" s="145">
        <v>-1348196903</v>
      </c>
    </row>
    <row r="121" spans="1:13" ht="20.100000000000001" customHeight="1">
      <c r="A121" s="116" t="s">
        <v>161</v>
      </c>
      <c r="B121" s="112"/>
      <c r="C121" s="133"/>
      <c r="D121" s="125"/>
      <c r="E121" s="125"/>
      <c r="F121" s="112"/>
      <c r="G121" s="202">
        <v>-5609594</v>
      </c>
      <c r="H121" s="154"/>
      <c r="I121" s="145">
        <v>-255826027</v>
      </c>
      <c r="J121" s="99"/>
      <c r="K121" s="207">
        <v>0</v>
      </c>
      <c r="M121" s="108">
        <v>0</v>
      </c>
    </row>
    <row r="122" spans="1:13" ht="6" customHeight="1">
      <c r="A122" s="128"/>
      <c r="D122" s="112"/>
      <c r="E122" s="134"/>
      <c r="G122" s="208"/>
      <c r="H122" s="146"/>
      <c r="I122" s="159"/>
      <c r="J122" s="97"/>
      <c r="K122" s="208"/>
      <c r="M122" s="159"/>
    </row>
    <row r="123" spans="1:13" ht="20.100000000000001" customHeight="1">
      <c r="A123" s="137" t="s">
        <v>225</v>
      </c>
      <c r="C123" s="133"/>
      <c r="D123" s="133"/>
      <c r="E123" s="125"/>
      <c r="G123" s="203">
        <f>SUM(G106:G121)</f>
        <v>-4660277204</v>
      </c>
      <c r="H123" s="145"/>
      <c r="I123" s="106">
        <f>SUM(I106:I121)</f>
        <v>17378300</v>
      </c>
      <c r="J123" s="97"/>
      <c r="K123" s="203">
        <f>SUM(K106:K121)</f>
        <v>-2378611924</v>
      </c>
      <c r="L123" s="103"/>
      <c r="M123" s="106">
        <f>SUM(M106:M121)</f>
        <v>203781691</v>
      </c>
    </row>
    <row r="124" spans="1:13" ht="20.100000000000001" customHeight="1">
      <c r="A124" s="137"/>
      <c r="C124" s="133"/>
      <c r="D124" s="133"/>
      <c r="E124" s="125"/>
      <c r="G124" s="209"/>
      <c r="H124" s="145"/>
      <c r="I124" s="144"/>
      <c r="J124" s="97"/>
      <c r="K124" s="209"/>
      <c r="L124" s="103"/>
      <c r="M124" s="144"/>
    </row>
    <row r="125" spans="1:13" ht="20.100000000000001" customHeight="1">
      <c r="A125" s="128" t="s">
        <v>142</v>
      </c>
      <c r="B125" s="112"/>
      <c r="D125" s="112"/>
      <c r="E125" s="125"/>
      <c r="G125" s="204">
        <f>SUM(G123,G88,G48)</f>
        <v>-234760059</v>
      </c>
      <c r="H125" s="146"/>
      <c r="I125" s="146">
        <f>SUM(I123,I88,I48)</f>
        <v>1114990790</v>
      </c>
      <c r="J125" s="97"/>
      <c r="K125" s="204">
        <f>SUM(K123,K88,K48)</f>
        <v>454844922</v>
      </c>
      <c r="M125" s="146">
        <f>SUM(M123,M88,M48)</f>
        <v>-398442677</v>
      </c>
    </row>
    <row r="126" spans="1:13" ht="20.100000000000001" customHeight="1">
      <c r="A126" s="131" t="s">
        <v>230</v>
      </c>
      <c r="D126" s="112"/>
      <c r="E126" s="125"/>
      <c r="G126" s="204">
        <v>3794448274</v>
      </c>
      <c r="H126" s="146"/>
      <c r="I126" s="146">
        <v>2680759857</v>
      </c>
      <c r="J126" s="97"/>
      <c r="K126" s="204">
        <v>469097257</v>
      </c>
      <c r="M126" s="146">
        <v>867539934</v>
      </c>
    </row>
    <row r="127" spans="1:13" ht="20.100000000000001" customHeight="1">
      <c r="A127" s="111" t="s">
        <v>131</v>
      </c>
      <c r="D127" s="112"/>
      <c r="E127" s="125"/>
      <c r="G127" s="204"/>
      <c r="H127" s="146"/>
      <c r="J127" s="97"/>
      <c r="K127" s="204"/>
    </row>
    <row r="128" spans="1:13" ht="20.100000000000001" customHeight="1">
      <c r="A128" s="111"/>
      <c r="B128" s="111" t="s">
        <v>132</v>
      </c>
      <c r="D128" s="112"/>
      <c r="E128" s="125"/>
      <c r="G128" s="36">
        <v>13060883</v>
      </c>
      <c r="H128" s="146"/>
      <c r="I128" s="37">
        <v>-1302373</v>
      </c>
      <c r="J128" s="97"/>
      <c r="K128" s="36">
        <v>0</v>
      </c>
      <c r="M128" s="37">
        <v>0</v>
      </c>
    </row>
    <row r="129" spans="1:13" ht="6" customHeight="1">
      <c r="A129" s="111"/>
      <c r="B129" s="111"/>
      <c r="D129" s="112"/>
      <c r="E129" s="125"/>
      <c r="G129" s="204"/>
      <c r="H129" s="146"/>
      <c r="J129" s="97"/>
      <c r="K129" s="204"/>
    </row>
    <row r="130" spans="1:13" ht="20.100000000000001" customHeight="1" thickBot="1">
      <c r="A130" s="141" t="s">
        <v>231</v>
      </c>
      <c r="D130" s="112"/>
      <c r="E130" s="125"/>
      <c r="G130" s="210">
        <f>SUM(G125:G128)</f>
        <v>3572749098</v>
      </c>
      <c r="H130" s="146"/>
      <c r="I130" s="160">
        <f>SUM(I125:I128)</f>
        <v>3794448274</v>
      </c>
      <c r="J130" s="97"/>
      <c r="K130" s="210">
        <f>SUM(K125:K128)</f>
        <v>923942179</v>
      </c>
      <c r="M130" s="160">
        <f>SUM(M125:M128)</f>
        <v>469097257</v>
      </c>
    </row>
    <row r="131" spans="1:13" ht="20.100000000000001" customHeight="1" thickTop="1">
      <c r="A131" s="141"/>
      <c r="D131" s="112"/>
      <c r="E131" s="125"/>
      <c r="G131" s="204"/>
      <c r="H131" s="146"/>
      <c r="J131" s="97"/>
      <c r="K131" s="204"/>
    </row>
    <row r="132" spans="1:13" ht="20.100000000000001" customHeight="1">
      <c r="A132" s="141" t="s">
        <v>133</v>
      </c>
      <c r="B132" s="112"/>
      <c r="C132" s="111"/>
      <c r="D132" s="111"/>
      <c r="E132" s="142"/>
      <c r="F132" s="143"/>
      <c r="G132" s="64"/>
      <c r="H132" s="143"/>
      <c r="I132" s="150"/>
      <c r="J132" s="61"/>
      <c r="K132" s="64"/>
      <c r="L132" s="61"/>
      <c r="M132" s="150"/>
    </row>
    <row r="133" spans="1:13" ht="6" customHeight="1">
      <c r="B133" s="111"/>
      <c r="D133" s="112"/>
      <c r="E133" s="125"/>
      <c r="G133" s="204"/>
      <c r="H133" s="146"/>
      <c r="J133" s="97"/>
      <c r="K133" s="204"/>
    </row>
    <row r="134" spans="1:13" ht="20.100000000000001" customHeight="1">
      <c r="A134" s="111" t="s">
        <v>155</v>
      </c>
      <c r="B134" s="112"/>
      <c r="C134" s="111"/>
      <c r="D134" s="111"/>
      <c r="E134" s="142"/>
      <c r="F134" s="143"/>
      <c r="G134" s="64">
        <v>300054894</v>
      </c>
      <c r="H134" s="143"/>
      <c r="I134" s="150">
        <v>730779907</v>
      </c>
      <c r="J134" s="61"/>
      <c r="K134" s="64">
        <v>91730577</v>
      </c>
      <c r="L134" s="61"/>
      <c r="M134" s="150">
        <v>679163832</v>
      </c>
    </row>
    <row r="135" spans="1:13" ht="20.100000000000001" customHeight="1">
      <c r="A135" s="111" t="s">
        <v>156</v>
      </c>
      <c r="B135" s="112"/>
      <c r="C135" s="111"/>
      <c r="D135" s="111"/>
      <c r="E135" s="142"/>
      <c r="F135" s="143"/>
      <c r="G135" s="64">
        <v>215681951</v>
      </c>
      <c r="H135" s="143"/>
      <c r="I135" s="150">
        <v>271771067</v>
      </c>
      <c r="J135" s="61"/>
      <c r="K135" s="64">
        <v>290283</v>
      </c>
      <c r="L135" s="61"/>
      <c r="M135" s="150">
        <v>95548001</v>
      </c>
    </row>
    <row r="136" spans="1:13" ht="20.100000000000001" customHeight="1">
      <c r="A136" s="131" t="s">
        <v>183</v>
      </c>
      <c r="E136" s="140"/>
      <c r="G136" s="211">
        <v>276630502</v>
      </c>
      <c r="H136" s="109"/>
      <c r="I136" s="110">
        <v>65037262</v>
      </c>
      <c r="J136" s="109"/>
      <c r="K136" s="211">
        <v>7862066</v>
      </c>
      <c r="L136" s="109"/>
      <c r="M136" s="110">
        <v>19166167</v>
      </c>
    </row>
    <row r="137" spans="1:13" ht="20.100000000000001" customHeight="1">
      <c r="A137" s="131" t="s">
        <v>243</v>
      </c>
      <c r="E137" s="140"/>
      <c r="G137" s="211"/>
      <c r="H137" s="109"/>
      <c r="I137" s="110"/>
      <c r="J137" s="109"/>
      <c r="K137" s="211"/>
      <c r="L137" s="109"/>
      <c r="M137" s="110"/>
    </row>
    <row r="138" spans="1:13" ht="20.100000000000001" customHeight="1">
      <c r="A138" s="97"/>
      <c r="B138" s="131" t="s">
        <v>214</v>
      </c>
      <c r="E138" s="140">
        <v>11</v>
      </c>
      <c r="G138" s="211">
        <v>76693081</v>
      </c>
      <c r="H138" s="109"/>
      <c r="I138" s="110">
        <v>271547706</v>
      </c>
      <c r="J138" s="109"/>
      <c r="K138" s="211">
        <v>0</v>
      </c>
      <c r="L138" s="109"/>
      <c r="M138" s="110">
        <v>0</v>
      </c>
    </row>
    <row r="139" spans="1:13" ht="20.100000000000001" customHeight="1">
      <c r="A139" s="131" t="s">
        <v>136</v>
      </c>
      <c r="E139" s="140">
        <v>20</v>
      </c>
      <c r="G139" s="211">
        <v>17653977</v>
      </c>
      <c r="H139" s="109"/>
      <c r="I139" s="110">
        <v>16074122</v>
      </c>
      <c r="J139" s="109"/>
      <c r="K139" s="211">
        <v>0</v>
      </c>
      <c r="L139" s="109"/>
      <c r="M139" s="110">
        <v>0</v>
      </c>
    </row>
    <row r="140" spans="1:13" ht="20.100000000000001" customHeight="1">
      <c r="E140" s="140"/>
      <c r="G140" s="110"/>
      <c r="H140" s="109"/>
      <c r="I140" s="110"/>
      <c r="J140" s="109"/>
      <c r="K140" s="110"/>
      <c r="L140" s="109"/>
      <c r="M140" s="110"/>
    </row>
    <row r="141" spans="1:13" ht="20.100000000000001" customHeight="1">
      <c r="E141" s="140"/>
      <c r="G141" s="110"/>
      <c r="H141" s="109"/>
      <c r="I141" s="110"/>
      <c r="J141" s="109"/>
      <c r="K141" s="110"/>
      <c r="L141" s="109"/>
      <c r="M141" s="110"/>
    </row>
    <row r="142" spans="1:13" ht="20.100000000000001" customHeight="1">
      <c r="E142" s="140"/>
      <c r="G142" s="110"/>
      <c r="H142" s="109"/>
      <c r="I142" s="110"/>
      <c r="J142" s="109"/>
      <c r="K142" s="110"/>
      <c r="L142" s="109"/>
      <c r="M142" s="110"/>
    </row>
    <row r="143" spans="1:13" ht="20.100000000000001" customHeight="1">
      <c r="E143" s="140"/>
      <c r="G143" s="110"/>
      <c r="H143" s="109"/>
      <c r="I143" s="110"/>
      <c r="J143" s="109"/>
      <c r="K143" s="110"/>
      <c r="L143" s="109"/>
      <c r="M143" s="110"/>
    </row>
    <row r="144" spans="1:13" ht="20.100000000000001" customHeight="1">
      <c r="E144" s="140"/>
      <c r="G144" s="110"/>
      <c r="H144" s="109"/>
      <c r="I144" s="110"/>
      <c r="J144" s="109"/>
      <c r="K144" s="110"/>
      <c r="L144" s="109"/>
      <c r="M144" s="110"/>
    </row>
    <row r="145" spans="1:13" ht="9.75" customHeight="1">
      <c r="E145" s="140"/>
      <c r="G145" s="110"/>
      <c r="H145" s="109"/>
      <c r="I145" s="110"/>
      <c r="J145" s="109"/>
      <c r="K145" s="110"/>
      <c r="L145" s="109"/>
      <c r="M145" s="110"/>
    </row>
    <row r="146" spans="1:13" ht="21.95" customHeight="1">
      <c r="A146" s="130" t="s">
        <v>239</v>
      </c>
      <c r="B146" s="132"/>
      <c r="C146" s="132"/>
      <c r="D146" s="132"/>
      <c r="E146" s="132"/>
      <c r="F146" s="132"/>
      <c r="G146" s="98"/>
      <c r="H146" s="98"/>
      <c r="I146" s="37"/>
      <c r="J146" s="98"/>
      <c r="K146" s="37"/>
      <c r="L146" s="98"/>
      <c r="M146" s="37"/>
    </row>
  </sheetData>
  <mergeCells count="6">
    <mergeCell ref="G5:I5"/>
    <mergeCell ref="K5:M5"/>
    <mergeCell ref="G55:I55"/>
    <mergeCell ref="K55:M55"/>
    <mergeCell ref="G102:I102"/>
    <mergeCell ref="K102:M102"/>
  </mergeCells>
  <pageMargins left="0.8" right="0.5" top="0.5" bottom="0.5" header="0.49" footer="0.4"/>
  <pageSetup paperSize="9" scale="83" firstPageNumber="15" fitToHeight="0" orientation="portrait" useFirstPageNumber="1" horizontalDpi="1200" verticalDpi="1200" r:id="rId1"/>
  <headerFooter>
    <oddFooter>&amp;R&amp;"Browallia New,Regular"&amp;13&amp;P</oddFooter>
  </headerFooter>
  <rowBreaks count="2" manualBreakCount="2">
    <brk id="50" max="16383" man="1"/>
    <brk id="9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8-10</vt:lpstr>
      <vt:lpstr>11-12</vt:lpstr>
      <vt:lpstr>13</vt:lpstr>
      <vt:lpstr>14</vt:lpstr>
      <vt:lpstr>15-17</vt:lpstr>
      <vt:lpstr>'11-12'!Print_Area</vt:lpstr>
      <vt:lpstr>'8-10'!Print_Area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Aree Tansutthiwong</cp:lastModifiedBy>
  <cp:lastPrinted>2022-02-24T00:20:40Z</cp:lastPrinted>
  <dcterms:created xsi:type="dcterms:W3CDTF">2016-09-01T08:36:04Z</dcterms:created>
  <dcterms:modified xsi:type="dcterms:W3CDTF">2022-02-24T00:20:48Z</dcterms:modified>
</cp:coreProperties>
</file>