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User1\Areet\Desktops\SET\"/>
    </mc:Choice>
  </mc:AlternateContent>
  <bookViews>
    <workbookView xWindow="0" yWindow="0" windowWidth="28800" windowHeight="11700"/>
  </bookViews>
  <sheets>
    <sheet name="2-4" sheetId="22" r:id="rId1"/>
    <sheet name="5-6 (3m)" sheetId="34" r:id="rId2"/>
    <sheet name="7-8 (9m) " sheetId="35" r:id="rId3"/>
    <sheet name="9" sheetId="36" r:id="rId4"/>
    <sheet name="10" sheetId="37" r:id="rId5"/>
    <sheet name="11-13" sheetId="38" r:id="rId6"/>
  </sheets>
  <definedNames>
    <definedName name="_xlnm.Print_Area" localSheetId="0">'2-4'!$A$1:$M$145</definedName>
    <definedName name="_xlnm.Print_Area" localSheetId="1">'5-6 (3m)'!$A$1:$M$108</definedName>
    <definedName name="_xlnm.Print_Area" localSheetId="2">'7-8 (9m) '!$A$1:$M$111</definedName>
  </definedNames>
  <calcPr calcId="162913"/>
</workbook>
</file>

<file path=xl/calcChain.xml><?xml version="1.0" encoding="utf-8"?>
<calcChain xmlns="http://schemas.openxmlformats.org/spreadsheetml/2006/main">
  <c r="M94" i="38" l="1"/>
  <c r="I94" i="38"/>
  <c r="M74" i="38"/>
  <c r="I74" i="38"/>
  <c r="Y29" i="37"/>
  <c r="Y28" i="37"/>
  <c r="Y27" i="37"/>
  <c r="Y26" i="37"/>
  <c r="W24" i="37"/>
  <c r="W31" i="37" s="1"/>
  <c r="U24" i="37"/>
  <c r="U31" i="37" s="1"/>
  <c r="S24" i="37"/>
  <c r="S31" i="37" s="1"/>
  <c r="Q24" i="37"/>
  <c r="Q31" i="37" s="1"/>
  <c r="O24" i="37"/>
  <c r="O31" i="37" s="1"/>
  <c r="M24" i="37"/>
  <c r="M31" i="37" s="1"/>
  <c r="K24" i="37"/>
  <c r="K31" i="37" s="1"/>
  <c r="I24" i="37"/>
  <c r="I31" i="37" s="1"/>
  <c r="G24" i="37"/>
  <c r="G31" i="37" s="1"/>
  <c r="Y22" i="37"/>
  <c r="Y21" i="37"/>
  <c r="W19" i="37"/>
  <c r="U19" i="37"/>
  <c r="S19" i="37"/>
  <c r="Q19" i="37"/>
  <c r="O19" i="37"/>
  <c r="M19" i="37"/>
  <c r="K19" i="37"/>
  <c r="I19" i="37"/>
  <c r="G19" i="37"/>
  <c r="A19" i="37"/>
  <c r="Y17" i="37"/>
  <c r="Y16" i="37"/>
  <c r="Y15" i="37"/>
  <c r="Y13" i="37"/>
  <c r="AI39" i="36"/>
  <c r="AE37" i="36"/>
  <c r="AI37" i="36" s="1"/>
  <c r="AE36" i="36"/>
  <c r="AI36" i="36" s="1"/>
  <c r="AE35" i="36"/>
  <c r="AI35" i="36" s="1"/>
  <c r="AG33" i="36"/>
  <c r="AC33" i="36"/>
  <c r="AA33" i="36"/>
  <c r="AA44" i="36" s="1"/>
  <c r="Y33" i="36"/>
  <c r="W33" i="36"/>
  <c r="W44" i="36" s="1"/>
  <c r="U33" i="36"/>
  <c r="U44" i="36" s="1"/>
  <c r="S33" i="36"/>
  <c r="S44" i="36" s="1"/>
  <c r="Q33" i="36"/>
  <c r="O33" i="36"/>
  <c r="O44" i="36" s="1"/>
  <c r="M33" i="36"/>
  <c r="M44" i="36" s="1"/>
  <c r="K33" i="36"/>
  <c r="K44" i="36" s="1"/>
  <c r="I33" i="36"/>
  <c r="I44" i="36" s="1"/>
  <c r="G33" i="36"/>
  <c r="G44" i="36" s="1"/>
  <c r="AE31" i="36"/>
  <c r="AI31" i="36" s="1"/>
  <c r="AE30" i="36"/>
  <c r="AI30" i="36" s="1"/>
  <c r="AE26" i="36"/>
  <c r="AI26" i="36" s="1"/>
  <c r="AE25" i="36"/>
  <c r="AI25" i="36" s="1"/>
  <c r="AE23" i="36"/>
  <c r="AI23" i="36" s="1"/>
  <c r="AE22" i="36"/>
  <c r="AI22" i="36" s="1"/>
  <c r="AE21" i="36"/>
  <c r="AI21" i="36" s="1"/>
  <c r="AE20" i="36"/>
  <c r="AI20" i="36" s="1"/>
  <c r="AG18" i="36"/>
  <c r="AG28" i="36" s="1"/>
  <c r="AC18" i="36"/>
  <c r="AC28" i="36" s="1"/>
  <c r="AA18" i="36"/>
  <c r="AA28" i="36" s="1"/>
  <c r="Y18" i="36"/>
  <c r="Y28" i="36" s="1"/>
  <c r="W18" i="36"/>
  <c r="W28" i="36" s="1"/>
  <c r="U18" i="36"/>
  <c r="U28" i="36" s="1"/>
  <c r="S18" i="36"/>
  <c r="S28" i="36" s="1"/>
  <c r="Q18" i="36"/>
  <c r="Q28" i="36" s="1"/>
  <c r="O18" i="36"/>
  <c r="O28" i="36" s="1"/>
  <c r="M18" i="36"/>
  <c r="M28" i="36" s="1"/>
  <c r="K18" i="36"/>
  <c r="K28" i="36" s="1"/>
  <c r="I18" i="36"/>
  <c r="I28" i="36" s="1"/>
  <c r="G18" i="36"/>
  <c r="G28" i="36" s="1"/>
  <c r="AE16" i="36"/>
  <c r="AI16" i="36" s="1"/>
  <c r="AE15" i="36"/>
  <c r="AI15" i="36" s="1"/>
  <c r="A3" i="36"/>
  <c r="A3" i="37" s="1"/>
  <c r="A3" i="38" s="1"/>
  <c r="M77" i="35"/>
  <c r="K77" i="35"/>
  <c r="I77" i="35"/>
  <c r="M71" i="35"/>
  <c r="K71" i="35"/>
  <c r="I71" i="35"/>
  <c r="A61" i="35"/>
  <c r="M51" i="35"/>
  <c r="K51" i="35"/>
  <c r="I51" i="35"/>
  <c r="G51" i="35"/>
  <c r="M39" i="35"/>
  <c r="K39" i="35"/>
  <c r="I39" i="35"/>
  <c r="M16" i="35"/>
  <c r="M24" i="35" s="1"/>
  <c r="M27" i="35" s="1"/>
  <c r="K16" i="35"/>
  <c r="K24" i="35" s="1"/>
  <c r="K27" i="35" s="1"/>
  <c r="I16" i="35"/>
  <c r="I24" i="35" s="1"/>
  <c r="I27" i="35" s="1"/>
  <c r="M75" i="34"/>
  <c r="K75" i="34"/>
  <c r="I75" i="34"/>
  <c r="M69" i="34"/>
  <c r="K69" i="34"/>
  <c r="I69" i="34"/>
  <c r="A59" i="34"/>
  <c r="M50" i="34"/>
  <c r="K50" i="34"/>
  <c r="I50" i="34"/>
  <c r="G50" i="34"/>
  <c r="M38" i="34"/>
  <c r="K38" i="34"/>
  <c r="I38" i="34"/>
  <c r="M16" i="34"/>
  <c r="M24" i="34" s="1"/>
  <c r="M27" i="34" s="1"/>
  <c r="K16" i="34"/>
  <c r="K24" i="34" s="1"/>
  <c r="K27" i="34" s="1"/>
  <c r="I16" i="34"/>
  <c r="I24" i="34" s="1"/>
  <c r="I27" i="34" s="1"/>
  <c r="AI18" i="36" l="1"/>
  <c r="AI28" i="36" s="1"/>
  <c r="AI33" i="36"/>
  <c r="Y19" i="37"/>
  <c r="Y24" i="37"/>
  <c r="Y31" i="37" s="1"/>
  <c r="K53" i="35"/>
  <c r="K55" i="35" s="1"/>
  <c r="M53" i="35"/>
  <c r="M55" i="35" s="1"/>
  <c r="I53" i="35"/>
  <c r="I55" i="35" s="1"/>
  <c r="M52" i="34"/>
  <c r="M54" i="34" s="1"/>
  <c r="I52" i="34"/>
  <c r="I54" i="34" s="1"/>
  <c r="K52" i="34"/>
  <c r="K54" i="34" s="1"/>
  <c r="A99" i="38"/>
  <c r="A49" i="38"/>
  <c r="AE33" i="36"/>
  <c r="AE18" i="36"/>
  <c r="AE28" i="36" s="1"/>
  <c r="I9" i="38"/>
  <c r="I37" i="38" s="1"/>
  <c r="I44" i="38" s="1"/>
  <c r="I104" i="38" s="1"/>
  <c r="I109" i="38" s="1"/>
  <c r="K9" i="38"/>
  <c r="M9" i="38"/>
  <c r="M37" i="38" s="1"/>
  <c r="M44" i="38" s="1"/>
  <c r="M104" i="38" s="1"/>
  <c r="M109" i="38" s="1"/>
  <c r="A101" i="22" l="1"/>
  <c r="A55" i="22"/>
  <c r="K132" i="22"/>
  <c r="K135" i="22" s="1"/>
  <c r="K94" i="22"/>
  <c r="K81" i="22"/>
  <c r="K46" i="22"/>
  <c r="K26" i="22"/>
  <c r="I46" i="22"/>
  <c r="M132" i="22"/>
  <c r="M135" i="22" s="1"/>
  <c r="M94" i="22"/>
  <c r="M81" i="22"/>
  <c r="M46" i="22"/>
  <c r="M26" i="22"/>
  <c r="I132" i="22"/>
  <c r="I135" i="22" s="1"/>
  <c r="I94" i="22"/>
  <c r="I81" i="22"/>
  <c r="I26" i="22"/>
  <c r="K96" i="22" l="1"/>
  <c r="K137" i="22" s="1"/>
  <c r="I48" i="22"/>
  <c r="K48" i="22"/>
  <c r="M48" i="22"/>
  <c r="M96" i="22"/>
  <c r="M137" i="22" s="1"/>
  <c r="I96" i="22"/>
  <c r="I137" i="22" s="1"/>
  <c r="K37" i="38" l="1"/>
  <c r="K44" i="38" s="1"/>
  <c r="K94" i="38" l="1"/>
  <c r="K74" i="38" l="1"/>
  <c r="K104" i="38" s="1"/>
  <c r="K109" i="38" s="1"/>
  <c r="Y44" i="36" l="1"/>
  <c r="G39" i="35"/>
  <c r="G53" i="35" s="1"/>
  <c r="G38" i="34" l="1"/>
  <c r="G52" i="34" s="1"/>
  <c r="AC44" i="36" l="1"/>
  <c r="AI41" i="36" l="1"/>
  <c r="AG44" i="36" l="1"/>
  <c r="G81" i="22" l="1"/>
  <c r="G16" i="35" l="1"/>
  <c r="G94" i="38" l="1"/>
  <c r="G16" i="34" l="1"/>
  <c r="G26" i="22" l="1"/>
  <c r="G74" i="38" l="1"/>
  <c r="G46" i="22" l="1"/>
  <c r="G48" i="22" s="1"/>
  <c r="G24" i="35" l="1"/>
  <c r="G94" i="22"/>
  <c r="G96" i="22" s="1"/>
  <c r="G27" i="35" l="1"/>
  <c r="G55" i="35" s="1"/>
  <c r="G9" i="38"/>
  <c r="G37" i="38" s="1"/>
  <c r="G24" i="34" l="1"/>
  <c r="G27" i="34" s="1"/>
  <c r="G54" i="34" s="1"/>
  <c r="G77" i="35"/>
  <c r="G71" i="35"/>
  <c r="AE42" i="36" l="1"/>
  <c r="Q44" i="36"/>
  <c r="G69" i="34" l="1"/>
  <c r="G75" i="34"/>
  <c r="G44" i="38"/>
  <c r="G104" i="38" s="1"/>
  <c r="G109" i="38" s="1"/>
  <c r="AI42" i="36"/>
  <c r="AI44" i="36" s="1"/>
  <c r="AE44" i="36"/>
  <c r="G132" i="22"/>
  <c r="G135" i="22" s="1"/>
  <c r="G137" i="22" s="1"/>
</calcChain>
</file>

<file path=xl/sharedStrings.xml><?xml version="1.0" encoding="utf-8"?>
<sst xmlns="http://schemas.openxmlformats.org/spreadsheetml/2006/main" count="587" uniqueCount="268">
  <si>
    <t>บริษัท ดับบลิวเอชเอ คอร์ปอเรชั่น จำกัด (มหาชน)</t>
  </si>
  <si>
    <t>งบแสดงฐานะการเงิน</t>
  </si>
  <si>
    <t>ข้อมูลทางการเงินรวม</t>
  </si>
  <si>
    <t>ข้อมูลทางการเงินเฉพาะกิจการ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</si>
  <si>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</si>
  <si>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</si>
  <si>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</si>
  <si>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</si>
  <si>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</si>
  <si>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</si>
  <si>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</si>
  <si>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ลูกหนี้การค้าและลูกหนี้อื่น - สุทธิ</t>
  </si>
  <si>
    <t>เงินให้กู้ระยะสั้นแก่กิจการที่เกี่ยวข้องกัน</t>
  </si>
  <si>
    <t>ต้นทุนการพัฒนาอสังหาริมทรัพย์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</si>
  <si>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</si>
  <si>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</si>
  <si>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</si>
  <si>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เงินลงทุนเผื่อขาย</t>
  </si>
  <si>
    <t>เงินลงทุนในบริษัทร่วม</t>
  </si>
  <si>
    <t>เงินลงทุนในบริษัทย่อย</t>
  </si>
  <si>
    <t>ส่วนได้เสียในการร่วมค้า</t>
  </si>
  <si>
    <t>เงินลงทุนระยะยาวอื่น - สุทธิ</t>
  </si>
  <si>
    <t>อสังหาริมทรัพย์เพื่อการลงทุน - สุทธิ</t>
  </si>
  <si>
    <t>ที่ดิน อาคาร และอุปกรณ์ - สุทธิ</t>
  </si>
  <si>
    <t>สินทรัพย์ไม่มีตัวตน - สุทธิ</t>
  </si>
  <si>
    <t>ค่าความนิยม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</si>
  <si>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</si>
  <si>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</si>
  <si>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</si>
  <si>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</si>
  <si>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      กรรมการ  ______________________________ 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</si>
  <si>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</si>
  <si>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</si>
  <si>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</si>
  <si>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เจ้าหนี้การค้าและเจ้าหนี้อื่น</t>
  </si>
  <si>
    <t>หุ้นกู้ที่ถึงกำหนดชำระภายในหนึ่งปี</t>
  </si>
  <si>
    <t>เงินกู้ระยะสั้นจากกิจการที่เกี่ยวข้องกัน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</si>
  <si>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</si>
  <si>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</si>
  <si>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</si>
  <si>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</si>
  <si>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เงินกู้ระยะยาว</t>
  </si>
  <si>
    <t>หุ้นกู้</t>
  </si>
  <si>
    <t>รายได้รอการตัดบัญชี</t>
  </si>
  <si>
    <t>หนี้สินภาษีเงินได้รอการตัดบัญชี</t>
  </si>
  <si>
    <t>เงินมัดจำจากสัญญาเช่าระยะยาว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</si>
  <si>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</si>
  <si>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</si>
  <si>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</si>
  <si>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</si>
  <si>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</si>
  <si>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</si>
  <si>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</si>
  <si>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 จำนวน 15,677,730,186 หุ้น</t>
  </si>
  <si>
    <t>มูลค่าที่ตราไว้ หุ้นละ 0.10 บาท</t>
  </si>
  <si>
    <t>ทุนที่ออกและชำระแล้ว</t>
  </si>
  <si>
    <t>มูลค่าที่ได้รับชำระแล้ว หุ้นละ 0.10 บาท</t>
  </si>
  <si>
    <t>ส่วนเกินมูลค่าหุ้นสามัญ</t>
  </si>
  <si>
    <t>ใบสำคัญแสดงสิทธิซื้อหุ้นสามัญ</t>
  </si>
  <si>
    <t>ส่วนเกินทุนจากการแลกหุ้น</t>
  </si>
  <si>
    <t>กำไรสะสม</t>
  </si>
  <si>
    <t>จัดสรรแล้ว - ทุนสำรองตามกฎหมาย</t>
  </si>
  <si>
    <t>องค์ประกอบอื่นของส่วนของเจ้าของ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</si>
  <si>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</si>
  <si>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</si>
  <si>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</si>
  <si>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</si>
  <si>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รายได้จากการให้เช่าและบริการ</t>
  </si>
  <si>
    <t>รายได้จากการขายอสังหาริมทรัพย์</t>
  </si>
  <si>
    <t>รายได้จากการขายสินค้า</t>
  </si>
  <si>
    <t>ต้นทุนจากการให้เช่าและบริการ</t>
  </si>
  <si>
    <t>ต้นทุนจากการขายอสังหาริมทรัพย์</t>
  </si>
  <si>
    <t>ต้นทุนจากการขายสินค้า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</si>
  <si>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</si>
  <si>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</si>
  <si>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</si>
  <si>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</si>
  <si>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</si>
  <si>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ส่วนแบ่งกำไรจากบริษัทร่วมและการร่วมค้า</t>
  </si>
  <si>
    <t>ภาษีเงินได้</t>
  </si>
  <si>
    <t>กำไรขาดทุนเบ็ดเสร็จอื่น</t>
  </si>
  <si>
    <t>รายการที่จะจัดประเภทรายการใหม่เข้าไปไว้</t>
  </si>
  <si>
    <t>ในกำไรหรือขาดทุนในภายหลัง</t>
  </si>
  <si>
    <t>งบการเงิน</t>
  </si>
  <si>
    <t>ส่วนแบ่งกำไรขาดทุนเบ็ดเสร็จอื่นของ</t>
  </si>
  <si>
    <t>รวมรายการที่จะจัดประเภทรายการใหม่</t>
  </si>
  <si>
    <t>เข้าไปไว้ในกำไรหรือขาดทุนในภายหลัง</t>
  </si>
  <si>
    <t>กำไรเบ็ดเสร็จรวมสำหรับงวด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</si>
  <si>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</si>
  <si>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</si>
  <si>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งบแสดงการเปลี่ยนแปลงส่วนของเจ้าของ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</si>
  <si>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</si>
  <si>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ส่วนแบ่ง</t>
  </si>
  <si>
    <t>การเปลี่ยนแปลง</t>
  </si>
  <si>
    <t>รวม</t>
  </si>
  <si>
    <t>ใบสำคัญ</t>
  </si>
  <si>
    <t>จัดสรรแล้ว -</t>
  </si>
  <si>
    <t>ส่วนได้เสีย</t>
  </si>
  <si>
    <t>ส่วนของผู้เป็น</t>
  </si>
  <si>
    <t>ทุนที่ออกและ</t>
  </si>
  <si>
    <t>ส่วนเกินมูลค่า</t>
  </si>
  <si>
    <t>แสดงสิทธิ</t>
  </si>
  <si>
    <t>ส่วนเกินทุน</t>
  </si>
  <si>
    <t>ทุนสำรองตาม</t>
  </si>
  <si>
    <t>เงินลงทุน</t>
  </si>
  <si>
    <t>การแปลงค่า</t>
  </si>
  <si>
    <t>เบ็ดเสร็จอื่นของ</t>
  </si>
  <si>
    <t>ของบริษัทใหญ่</t>
  </si>
  <si>
    <t>เจ้าของของ</t>
  </si>
  <si>
    <t>ที่ไม่มีอำนาจ</t>
  </si>
  <si>
    <t>รวมส่วนของ</t>
  </si>
  <si>
    <t>ชำระแล้ว</t>
  </si>
  <si>
    <t>หุ้นสามัญ</t>
  </si>
  <si>
    <t>ซื้อหุ้นสามัญ</t>
  </si>
  <si>
    <t>จากการแลกหุ้น</t>
  </si>
  <si>
    <t>กฎหมาย</t>
  </si>
  <si>
    <t>ยังไม่ได้จัดสรร</t>
  </si>
  <si>
    <t>ในบริษัทย่อย</t>
  </si>
  <si>
    <t>บริษัทใหญ่</t>
  </si>
  <si>
    <t>ควบคุม</t>
  </si>
  <si>
    <t>เจ้าของ</t>
  </si>
  <si>
    <t>เงินปันผลจ่าย</t>
  </si>
  <si>
    <t>เงินปันผลจ่ายจากบริษัทย่อยแก่</t>
  </si>
  <si>
    <t>กำไร(ขาดทุน)เบ็ดเสร็จรวมสำหรับงวด</t>
  </si>
  <si>
    <t>การเพิ่มทุนจากการใช้สิทธิตาม</t>
  </si>
  <si>
    <t>ใบสำคัญแสดงสิทธิ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</si>
  <si>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</si>
  <si>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</si>
  <si>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</si>
  <si>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 xml:space="preserve">ค่าเสื่อมราคา </t>
  </si>
  <si>
    <t xml:space="preserve">ค่าตัดจำหน่าย </t>
  </si>
  <si>
    <t>กำไรจากการจำหน่ายเงินลงทุนระยะสั้น</t>
  </si>
  <si>
    <t>กำไรจากการจำหน่ายที่ดิน อาคาร และอุปกรณ์</t>
  </si>
  <si>
    <t>ตัดจำหน่ายเงินลงทุนระยะยาวอื่น</t>
  </si>
  <si>
    <t>รายได้ดอกเบี้ย</t>
  </si>
  <si>
    <t>รายได้เงินปันผล</t>
  </si>
  <si>
    <t>การเปลี่ยนแปลงของสินทรัพย์และหนี้สินในการดำเนินงาน</t>
  </si>
  <si>
    <t>ลูกหนี้การค้าและลูกหนี้อื่น</t>
  </si>
  <si>
    <t>ดอกเบี้ยรับ</t>
  </si>
  <si>
    <t>ดอกเบี้ยจ่าย</t>
  </si>
  <si>
    <t>ภาษีเงินได้รับคืน</t>
  </si>
  <si>
    <t>ภาษีเงินได้จ่าย</t>
  </si>
  <si>
    <t>กระแสเงินสดจากกิจกรรมลงทุน</t>
  </si>
  <si>
    <t>เงินสดจ่ายเพื่อซื้อเงินลงทุนระยะสั้น</t>
  </si>
  <si>
    <t>เงินสดรับจากการจำหน่ายเงินลงทุนระยะสั้น</t>
  </si>
  <si>
    <t>เงินสดจ่ายให้กู้ระยะสั้นแก่กิจการที่เกี่ยวข้องกัน</t>
  </si>
  <si>
    <t>เงินสดรับจากการลดทุนของเงินลงทุนเผื่อขาย</t>
  </si>
  <si>
    <t>เงินสดจ่ายเพื่อลงทุนในบริษัทร่วม</t>
  </si>
  <si>
    <t>เงินสดจ่ายเพื่อส่วนได้เสียในการร่วมค้า</t>
  </si>
  <si>
    <t>เงินสดจ่ายเพื่อซื้ออสังหาริมทรัพย์เพื่อการลงทุน</t>
  </si>
  <si>
    <t>ดอกเบี้ยจ่ายที่ถือเป็นอสังหาริมทรัพย์เพื่อการลงทุน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</si>
  <si>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</si>
  <si>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</si>
  <si>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 xml:space="preserve">กระแสเงินสดจากกิจกรรมจัดหาเงิน </t>
  </si>
  <si>
    <t>เงินสดรับจากเงินกู้ระยะสั้น</t>
  </si>
  <si>
    <t>เงินสดจ่ายคืนเงินกู้ระยะสั้น</t>
  </si>
  <si>
    <t>เงินสดจ่ายคืนหุ้นกู้</t>
  </si>
  <si>
    <t>เงินสดรับจากส่วนได้เสียที่ไม่มีอำนาจควบคุม</t>
  </si>
  <si>
    <t>เงินสดและรายการเทียบเท่าเงินสดต้นงวด</t>
  </si>
  <si>
    <t>ผลกระทบจากอัตราแลกเปลี่ยนของเงินสดและ</t>
  </si>
  <si>
    <t>รายการเทียบเท่าเงินสด</t>
  </si>
  <si>
    <t>เงินสดและรายการเทียบเท่าเงินสดสิ้นงวด</t>
  </si>
  <si>
    <t>รายการที่มิใช่เงินสด</t>
  </si>
  <si>
    <t>พ.ศ. 2562</t>
  </si>
  <si>
    <t>ยอดคงเหลือ ณ สิ้นงวด พ.ศ. 2562</t>
  </si>
  <si>
    <t>ดอกเบี้ยจ่ายที่ถือเป็นที่ดิน อาคารและอุปกรณ์</t>
  </si>
  <si>
    <t>เงินสดรับจากเงินกู้ระยะสั้นจากกิจการที่เกี่ยวข้องกัน</t>
  </si>
  <si>
    <t>ยอดคงเหลือ ณ ต้นงวด พ.ศ. 2562</t>
  </si>
  <si>
    <t>ผลกระทบของการเปลี่ยนนโยบายการบัญชี</t>
  </si>
  <si>
    <t>ยอดคงเหลือที่ปรับปรุงแล้ว</t>
  </si>
  <si>
    <t>เงินปันผลค้างจ่าย</t>
  </si>
  <si>
    <t>รายได้รอการตัดบัญชีที่ถึงกำหนด</t>
  </si>
  <si>
    <t>ชำระภายในหนึ่งปี</t>
  </si>
  <si>
    <t>การเพิ่มทุนของบริษัทย่อย</t>
  </si>
  <si>
    <t>เงินกู้ระยะสั้น</t>
  </si>
  <si>
    <t>เงินสดรับจากเงินกู้ระยะยาว</t>
  </si>
  <si>
    <t>รวมส่วนของผู้เป็นเจ้าของ</t>
  </si>
  <si>
    <t xml:space="preserve">หุ้นสามัญ จำนวน 14,709,098,452 หุ้น </t>
  </si>
  <si>
    <t>เงินกู้ระยะยาวที่ถึงกำหนดชำระภายในหนึ่งปี</t>
  </si>
  <si>
    <t>เงินสดและรายการเทียบเท่าเงินสดเพิ่มขึ้น(ลดลง)สุทธิ</t>
  </si>
  <si>
    <t>พ.ศ. 2563</t>
  </si>
  <si>
    <t>ยอดคงเหลือ ณ สิ้นงวด พ.ศ. 2563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</si>
  <si>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</si>
  <si>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</si>
  <si>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มูลค่ายุติธรรมผ่านกำไรขาดทุนเบ็ดเสร็จอื่น</t>
  </si>
  <si>
    <t>วิธีราคาทุนตัดจำหน่าย</t>
  </si>
  <si>
    <t>หนี้สินตามสัญญาเช่าส่วนที่ถึงกำหนด</t>
  </si>
  <si>
    <t>หนี้สินตามสัญญาเช่า</t>
  </si>
  <si>
    <t>สินทรัพย์ไม่หมุนเวียนที่ถือไว้เพื่อขาย</t>
  </si>
  <si>
    <t>เงินสดรับจากการใช้สิทธิตามใบสำคัญแสดงสิทธิ</t>
  </si>
  <si>
    <t>หนี้สินที่เกี่ยวข้องโดยตรงกับสินทรัพย์</t>
  </si>
  <si>
    <t>ที่จัดประเภทที่ถือไว้เพื่อขาย</t>
  </si>
  <si>
    <t>รวมรายการที่จะไม่จัดประเภทรายการใหม่</t>
  </si>
  <si>
    <t xml:space="preserve">หุ้นสามัญ จำนวน 14,946,834,679 หุ้น </t>
  </si>
  <si>
    <t>เงินสดรับจากหุ้นกู้</t>
  </si>
  <si>
    <t>เงินสดจ่ายในการออกหุ้นกู้</t>
  </si>
  <si>
    <t>เจ้าหนี้จากการซื้ออสังหาริมทรัพย์เพื่อการลงทุน</t>
  </si>
  <si>
    <t>เจ้าหนี้จากการซื้อที่ดิน อาคารและอุปกรณ์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</si>
  <si>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</si>
  <si>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กำไรจากการจำหน่ายอสังหาริมทรัพย์เพื่อการลงทุน</t>
  </si>
  <si>
    <t>ผลต่างของอัตราแลกเปลี่ยนจากการแปลงค่างบการเงิน</t>
  </si>
  <si>
    <t>ภาษีเงินได้ของรายการที่จะจัดประเภทรายการใหม่</t>
  </si>
  <si>
    <t>การวัดมูลค่าใหม่ของภาระผูกพันผลประโยชน์พนักงาน</t>
  </si>
  <si>
    <t>การลดทุนของบริษัทย่อย</t>
  </si>
  <si>
    <t>เงินสดรับคืนจากการให้กู้ระยะสั้นแก่กิจการที่เกี่ยวข้องกัน</t>
  </si>
  <si>
    <t>เงินสดจ่ายเพื่อซื้อเงินลงทุนระยะยาวอื่น</t>
  </si>
  <si>
    <t>เงินสดจ่ายแก่ส่วนได้เสียที่ไม่มีอำนาจควบคุม</t>
  </si>
  <si>
    <t>เงินสดจ่ายเพื่อลงทุนในบริษัทย่อย</t>
  </si>
  <si>
    <t>กำไรต่อหุ้นขั้นพื้นฐาน</t>
  </si>
  <si>
    <t>กำไรต่อหุ้นปรับลด</t>
  </si>
  <si>
    <t>กำไรต่อหุ้น</t>
  </si>
  <si>
    <t>การแบ่งปันกำไร</t>
  </si>
  <si>
    <t>กำไรก่อนภาษีเงินได้</t>
  </si>
  <si>
    <t>กำไรสำหรับงวด</t>
  </si>
  <si>
    <t>ยังไม่ได้ตรวจสอบ</t>
  </si>
  <si>
    <t>ตรวจสอบแล้ว</t>
  </si>
  <si>
    <t>ยอดคงเหลือ ณ ต้นงวด พ.ศ. 2563</t>
  </si>
  <si>
    <t>กำไรจากการจำหน่ายเงินลงทุนเผื่อขาย</t>
  </si>
  <si>
    <t>เงินสดรับจากการจำหน่ายเงินลงทุนเผื่อขาย</t>
  </si>
  <si>
    <t>เงินสดจ่ายเพื่อเงินมัดจำการซื้อที่ดิน</t>
  </si>
  <si>
    <t>ณ วันที่ 30 กันยายน พ.ศ. 2563</t>
  </si>
  <si>
    <t>30 กันยายน</t>
  </si>
  <si>
    <t>สำหรับงวดสามเดือนสิ้นสุดวันที่ 30 กันยายน พ.ศ. 2563</t>
  </si>
  <si>
    <t>สำหรับงวดเก้าเดือนสิ้นสุดวันที่ 30 กันยายน พ.ศ. 2563</t>
  </si>
  <si>
    <t>ผลขาดทุนด้านเครดิตที่คาดว่าจะเกิดขึ้น</t>
  </si>
  <si>
    <t>รายการที่จะไม่จัดประเภทรายการใหม่เข้าไปไว้</t>
  </si>
  <si>
    <t>การเปลี่ยนแปลงในมูลค่ายุติธรรมของเงินลงทุนในตราสารทุน</t>
  </si>
  <si>
    <t>ที่วัดมูลค่าด้วยมูลค่ายุติธรรมผ่านกำไรขาดทุนเบ็ดเสร็จอื่น</t>
  </si>
  <si>
    <t>-</t>
  </si>
  <si>
    <t>การเปลี่ยนแปลงในมูลค่าของเงินลงทุน</t>
  </si>
  <si>
    <t>บริษัทร่วมและการร่วมค้าตามวิธีส่วนได้เสีย</t>
  </si>
  <si>
    <t>กำไร(ขาดทุน)เบ็ดเสร็จอื่นสำหรับงวด - สุทธิจากภาษี</t>
  </si>
  <si>
    <t>การแบ่งปันกำไร(ขาดทุน)เบ็ดเสร็จรวม</t>
  </si>
  <si>
    <t>การวัดมูลค่าเงินลงทุน</t>
  </si>
  <si>
    <t>กำไรขาดทุน</t>
  </si>
  <si>
    <t>ในตราสารทุนผ่าน</t>
  </si>
  <si>
    <t>บริษัทร่วมและการร่วมค้า</t>
  </si>
  <si>
    <t>ใบสำคัญแสดงสิทธิหมดอายุ</t>
  </si>
  <si>
    <t>การเปลี่ยนแปลงส่วนได้เสียของ</t>
  </si>
  <si>
    <t>บริษัทใหญ่ในบริษัทย่อย</t>
  </si>
  <si>
    <t>กำไรที่ยังไม่เกิดขึ้นจากอัตราแลกเปลี่ยน</t>
  </si>
  <si>
    <t>กระแสเงินสดจากการดำเนินงาน</t>
  </si>
  <si>
    <t>เงินสดรับจากการลดทุนของบริษัทร่วม</t>
  </si>
  <si>
    <t>เงินสดรับจากการลดทุนของส่วนได้เสียในการร่วมค้า</t>
  </si>
  <si>
    <t>เงินสดจ่ายคืนหนี้สินตามสัญญาเช่า</t>
  </si>
  <si>
    <t>เงินสดรับจากสัญญาแลกเปลี่ยนอัตราดอกเบี้ย</t>
  </si>
  <si>
    <t>เงินสดจ่ายในการเปลี่ยนแปลงส่วนได้เสียของบริษัทใหญ่</t>
  </si>
  <si>
    <t>เงินสดสุทธิได้มาในกิจกรรมจัดหาเงิน</t>
  </si>
  <si>
    <t>สินทรัพย์และหนี้สินตามสัญญาเช่า</t>
  </si>
  <si>
    <t>จ่ายผลประโยชน์พนักงาน</t>
  </si>
  <si>
    <t>เงินสดจ่ายคืนเงินกู้ระยะยาว</t>
  </si>
  <si>
    <t>กำไร(ขาดทุน)ก่อนภาษีเงินได้</t>
  </si>
  <si>
    <t>กำไร(ขาดทุน)สำหรับงวด</t>
  </si>
  <si>
    <t>การแบ่งปันกำไร(ขาดทุน)</t>
  </si>
  <si>
    <t>กำไร(ขาดทุน)ต่อหุ้น</t>
  </si>
  <si>
    <t>กำไร(ขาดทุน)ต่อหุ้นขั้นพื้นฐาน</t>
  </si>
  <si>
    <t>กำไร(ขาดทุน)ต่อหุ้นปรับลด</t>
  </si>
  <si>
    <t>เงินสดสุทธิได้มาในกิจกรรมดำเนินงาน</t>
  </si>
  <si>
    <t>เงินสดสุทธิใช้ไปในกิจกรรมลงทุน</t>
  </si>
  <si>
    <t>เงินปันผลรับ</t>
  </si>
  <si>
    <t>เผื่อขาย</t>
  </si>
  <si>
    <t>การวัดมูลค่าใหม่</t>
  </si>
  <si>
    <t>ของภาระผูกพัน</t>
  </si>
  <si>
    <t>ผลประโยชน์พนักงาน</t>
  </si>
  <si>
    <t>14, 15</t>
  </si>
  <si>
    <t>ภาษีเงินได้ของรายการที่จะไม่จัดประเภทรายการใหม่</t>
  </si>
  <si>
    <t>รับรู้การเปลี่ยนแปลงในมูลค่าสิ่งตอบแทนที่คาดว่า</t>
  </si>
  <si>
    <t>จะต้องจ่ายเมื่อเข้าเงื่อนไขเป็นเงินลงทุนในบริษัทร่วม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</si>
</sst>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(* #,##0.00_);_(* \(#,##0.00\);_(* &quot;-&quot;??_);_(@_)"/>
    <numFmt numFmtId="164" formatCode="_-* #,##0.00_-;\-* #,##0.00_-;_-* &quot;-&quot;??_-;_-@_-"/>
    <numFmt numFmtId="165" formatCode="#,##0;\(#,##0\);&quot;-&quot;;@"/>
    <numFmt numFmtId="166" formatCode="#,##0;\(#,##0\)"/>
    <numFmt numFmtId="167" formatCode="_(* #,##0_);_(* \(#,##0\);_(* &quot;-&quot;_)\ \ \ \ \ ;_(@_)"/>
    <numFmt numFmtId="168" formatCode="#,##0;\(#,##0\);\-"/>
    <numFmt numFmtId="169" formatCode="0.000"/>
    <numFmt numFmtId="170" formatCode="#,##0.0000;\(#,##0.0000\);\-"/>
    <numFmt numFmtId="171" formatCode="_(* #,##0_);_(* \(#,##0\);_(* &quot;-&quot;??_);_(@_)"/>
    <numFmt numFmtId="172" formatCode="0.0%"/>
    <numFmt numFmtId="173" formatCode="dd\-mmm\-yy_)"/>
    <numFmt numFmtId="174" formatCode="0.00_)"/>
    <numFmt numFmtId="175" formatCode="#,##0.00\ &quot;F&quot;;\-#,##0.00\ &quot;F&quot;"/>
    <numFmt numFmtId="176" formatCode="_-* #,##0.00\ &quot;€&quot;_-;\-* #,##0.00\ &quot;€&quot;_-;_-* &quot;-&quot;??\ &quot;€&quot;_-;_-@_-"/>
    <numFmt numFmtId="177" formatCode="_-* #,##0.00\ _€_-;\-* #,##0.00\ _€_-;_-* &quot;-&quot;??\ _€_-;_-@_-"/>
  </numFmts>
  <fonts count="60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5"/>
      <name val="AngsanaUPC"/>
      <family val="1"/>
    </font>
    <font>
      <sz val="11"/>
      <name val="Browallia New"/>
      <family val="2"/>
    </font>
    <font>
      <b/>
      <sz val="11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EucrosiaUPC"/>
      <family val="1"/>
      <charset val="222"/>
    </font>
    <font>
      <sz val="11"/>
      <color theme="1"/>
      <name val="Calibri"/>
      <family val="2"/>
      <charset val="222"/>
      <scheme val="minor"/>
    </font>
    <font>
      <b/>
      <sz val="13"/>
      <name val="Browallia New"/>
      <family val="2"/>
    </font>
    <font>
      <sz val="13"/>
      <name val="Browallia New"/>
      <family val="2"/>
    </font>
    <font>
      <sz val="13"/>
      <color indexed="8"/>
      <name val="Browallia New"/>
      <family val="2"/>
    </font>
    <font>
      <i/>
      <sz val="13"/>
      <name val="Browallia New"/>
      <family val="2"/>
    </font>
    <font>
      <b/>
      <sz val="11"/>
      <color indexed="8"/>
      <name val="Browallia New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u/>
      <sz val="10"/>
      <color theme="10"/>
      <name val="Arial"/>
      <family val="2"/>
    </font>
    <font>
      <u/>
      <sz val="10"/>
      <color rgb="FF0000FF"/>
      <name val="Arial"/>
      <family val="2"/>
    </font>
    <font>
      <u/>
      <sz val="8"/>
      <color theme="10"/>
      <name val="Arial"/>
      <family val="2"/>
      <charset val="222"/>
    </font>
    <font>
      <sz val="8"/>
      <color theme="1"/>
      <name val="Arial"/>
      <family val="2"/>
      <charset val="222"/>
    </font>
    <font>
      <sz val="10"/>
      <color rgb="FF000000"/>
      <name val="Times New Roman"/>
      <family val="1"/>
    </font>
    <font>
      <sz val="11"/>
      <color indexed="8"/>
      <name val="Tahoma"/>
      <family val="2"/>
      <charset val="222"/>
    </font>
    <font>
      <u/>
      <sz val="10"/>
      <color rgb="FF0000FF"/>
      <name val="Georgia"/>
      <family val="1"/>
    </font>
    <font>
      <sz val="10"/>
      <color theme="1"/>
      <name val="Arial Unicode MS"/>
      <family val="2"/>
    </font>
    <font>
      <sz val="8"/>
      <color indexed="8"/>
      <name val="Arial"/>
      <family val="2"/>
      <charset val="222"/>
    </font>
    <font>
      <sz val="11"/>
      <color theme="1"/>
      <name val="Calibri"/>
      <family val="2"/>
      <charset val="1"/>
      <scheme val="minor"/>
    </font>
    <font>
      <b/>
      <sz val="13"/>
      <color indexed="8"/>
      <name val="Browallia New"/>
      <family val="2"/>
    </font>
    <font>
      <b/>
      <sz val="12"/>
      <color indexed="8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  <font>
      <b/>
      <sz val="13"/>
      <color indexed="10"/>
      <name val="Browallia New"/>
      <family val="2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0"/>
      </top>
      <bottom style="thin">
        <color indexed="64"/>
      </bottom>
      <diagonal/>
    </border>
  </borders>
  <cellStyleXfs count="342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6" applyNumberFormat="0" applyAlignment="0" applyProtection="0"/>
    <xf numFmtId="0" fontId="11" fillId="29" borderId="7" applyNumberFormat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31" borderId="6" applyNumberFormat="0" applyAlignment="0" applyProtection="0"/>
    <xf numFmtId="0" fontId="18" fillId="0" borderId="11" applyNumberFormat="0" applyFill="0" applyAlignment="0" applyProtection="0"/>
    <xf numFmtId="0" fontId="19" fillId="32" borderId="0" applyNumberFormat="0" applyBorder="0" applyAlignment="0" applyProtection="0"/>
    <xf numFmtId="0" fontId="3" fillId="0" borderId="0"/>
    <xf numFmtId="0" fontId="3" fillId="0" borderId="0"/>
    <xf numFmtId="0" fontId="7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33" borderId="12" applyNumberFormat="0" applyFont="0" applyAlignment="0" applyProtection="0"/>
    <xf numFmtId="0" fontId="20" fillId="28" borderId="13" applyNumberFormat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40" fontId="34" fillId="0" borderId="0" applyFont="0" applyFill="0" applyBorder="0" applyAlignment="0" applyProtection="0"/>
    <xf numFmtId="164" fontId="25" fillId="0" borderId="0" applyFont="0" applyFill="0" applyBorder="0" applyAlignment="0" applyProtection="0"/>
    <xf numFmtId="175" fontId="24" fillId="0" borderId="0"/>
    <xf numFmtId="173" fontId="24" fillId="0" borderId="0"/>
    <xf numFmtId="172" fontId="24" fillId="0" borderId="0"/>
    <xf numFmtId="38" fontId="27" fillId="35" borderId="0" applyNumberFormat="0" applyBorder="0" applyAlignment="0" applyProtection="0"/>
    <xf numFmtId="10" fontId="27" fillId="36" borderId="16" applyNumberFormat="0" applyBorder="0" applyAlignment="0" applyProtection="0"/>
    <xf numFmtId="37" fontId="28" fillId="0" borderId="0"/>
    <xf numFmtId="174" fontId="29" fillId="0" borderId="0"/>
    <xf numFmtId="0" fontId="2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24" fillId="0" borderId="0"/>
    <xf numFmtId="0" fontId="26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24" fillId="0" borderId="0"/>
    <xf numFmtId="0" fontId="35" fillId="0" borderId="0"/>
    <xf numFmtId="0" fontId="7" fillId="0" borderId="0"/>
    <xf numFmtId="0" fontId="25" fillId="0" borderId="0"/>
    <xf numFmtId="0" fontId="26" fillId="0" borderId="0"/>
    <xf numFmtId="0" fontId="25" fillId="0" borderId="0"/>
    <xf numFmtId="40" fontId="30" fillId="2" borderId="0">
      <alignment horizontal="right"/>
    </xf>
    <xf numFmtId="0" fontId="31" fillId="2" borderId="0">
      <alignment horizontal="right"/>
    </xf>
    <xf numFmtId="0" fontId="32" fillId="2" borderId="17"/>
    <xf numFmtId="0" fontId="32" fillId="0" borderId="0" applyBorder="0">
      <alignment horizontal="centerContinuous"/>
    </xf>
    <xf numFmtId="0" fontId="33" fillId="0" borderId="0" applyBorder="0">
      <alignment horizontal="centerContinuous"/>
    </xf>
    <xf numFmtId="10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1" fontId="3" fillId="0" borderId="18" applyNumberFormat="0" applyFill="0" applyAlignment="0" applyProtection="0">
      <alignment horizontal="center" vertical="center"/>
    </xf>
    <xf numFmtId="0" fontId="25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41" fillId="0" borderId="0">
      <protection locked="0"/>
    </xf>
    <xf numFmtId="9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4" fillId="0" borderId="0" applyNumberFormat="0" applyFill="0" applyBorder="0" applyAlignment="0">
      <protection locked="0"/>
    </xf>
    <xf numFmtId="0" fontId="41" fillId="0" borderId="0"/>
    <xf numFmtId="0" fontId="42" fillId="0" borderId="0"/>
    <xf numFmtId="0" fontId="44" fillId="0" borderId="0" applyNumberFormat="0" applyFill="0" applyBorder="0" applyAlignment="0" applyProtection="0"/>
    <xf numFmtId="0" fontId="41" fillId="0" borderId="0"/>
    <xf numFmtId="0" fontId="43" fillId="0" borderId="0" applyNumberFormat="0" applyFill="0" applyBorder="0" applyAlignment="0" applyProtection="0"/>
    <xf numFmtId="0" fontId="42" fillId="0" borderId="0"/>
    <xf numFmtId="9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1" fillId="0" borderId="0"/>
    <xf numFmtId="164" fontId="41" fillId="0" borderId="0" applyFont="0" applyFill="0" applyBorder="0" applyAlignment="0" applyProtection="0"/>
    <xf numFmtId="0" fontId="41" fillId="0" borderId="0"/>
    <xf numFmtId="0" fontId="41" fillId="0" borderId="0">
      <protection locked="0"/>
    </xf>
    <xf numFmtId="0" fontId="46" fillId="0" borderId="0" applyNumberFormat="0" applyFill="0" applyBorder="0" applyAlignment="0">
      <protection locked="0"/>
    </xf>
    <xf numFmtId="0" fontId="45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164" fontId="41" fillId="0" borderId="0" applyFont="0" applyFill="0" applyBorder="0" applyAlignment="0" applyProtection="0"/>
    <xf numFmtId="0" fontId="41" fillId="0" borderId="0"/>
    <xf numFmtId="164" fontId="2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0"/>
    <xf numFmtId="164" fontId="2" fillId="0" borderId="0" applyFont="0" applyFill="0" applyBorder="0" applyAlignment="0" applyProtection="0"/>
    <xf numFmtId="0" fontId="3" fillId="0" borderId="0"/>
    <xf numFmtId="9" fontId="48" fillId="0" borderId="0" applyFont="0" applyFill="0" applyBorder="0" applyAlignment="0" applyProtection="0"/>
    <xf numFmtId="0" fontId="3" fillId="0" borderId="0"/>
    <xf numFmtId="164" fontId="35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24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" fillId="0" borderId="0"/>
    <xf numFmtId="0" fontId="48" fillId="0" borderId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35" fillId="0" borderId="0"/>
    <xf numFmtId="0" fontId="48" fillId="0" borderId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49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5" fillId="0" borderId="0"/>
    <xf numFmtId="164" fontId="3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5" fillId="0" borderId="0"/>
    <xf numFmtId="0" fontId="25" fillId="0" borderId="0"/>
    <xf numFmtId="164" fontId="1" fillId="0" borderId="0" applyFont="0" applyFill="0" applyBorder="0" applyAlignment="0" applyProtection="0"/>
    <xf numFmtId="0" fontId="35" fillId="0" borderId="0"/>
    <xf numFmtId="0" fontId="1" fillId="0" borderId="0"/>
    <xf numFmtId="9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9" fillId="0" borderId="0"/>
    <xf numFmtId="164" fontId="1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35" fillId="0" borderId="0"/>
    <xf numFmtId="164" fontId="2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46" fillId="0" borderId="0" applyNumberFormat="0" applyFill="0" applyBorder="0" applyAlignment="0">
      <protection locked="0"/>
    </xf>
    <xf numFmtId="164" fontId="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1" fillId="0" borderId="0"/>
    <xf numFmtId="164" fontId="1" fillId="0" borderId="0" applyFont="0" applyFill="0" applyBorder="0" applyAlignment="0" applyProtection="0"/>
    <xf numFmtId="0" fontId="1" fillId="0" borderId="0"/>
    <xf numFmtId="164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35" fillId="0" borderId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51" fillId="0" borderId="19" applyNumberFormat="0" applyFill="0" applyAlignment="0">
      <protection locked="0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52" fillId="0" borderId="0"/>
    <xf numFmtId="164" fontId="53" fillId="0" borderId="0" applyFont="0" applyFill="0" applyBorder="0" applyAlignment="0" applyProtection="0"/>
    <xf numFmtId="164" fontId="5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35" fillId="0" borderId="0"/>
    <xf numFmtId="164" fontId="35" fillId="0" borderId="0" applyFont="0" applyFill="0" applyBorder="0" applyAlignment="0" applyProtection="0"/>
    <xf numFmtId="0" fontId="54" fillId="0" borderId="0"/>
    <xf numFmtId="164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1" fillId="0" borderId="0">
      <protection locked="0"/>
    </xf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3" fillId="0" borderId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164" fontId="3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19" fillId="32" borderId="0" applyNumberFormat="0" applyBorder="0" applyAlignment="0" applyProtection="0"/>
    <xf numFmtId="0" fontId="1" fillId="33" borderId="12" applyNumberFormat="0" applyFont="0" applyAlignment="0" applyProtection="0"/>
    <xf numFmtId="0" fontId="41" fillId="0" borderId="0">
      <protection locked="0"/>
    </xf>
    <xf numFmtId="0" fontId="41" fillId="0" borderId="0">
      <protection locked="0"/>
    </xf>
    <xf numFmtId="17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" fillId="0" borderId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48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53" fillId="0" borderId="0" applyFont="0" applyFill="0" applyBorder="0" applyAlignment="0" applyProtection="0"/>
    <xf numFmtId="164" fontId="5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54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25" fillId="0" borderId="0"/>
  </cellStyleXfs>
  <cellXfs count="208">
    <xf numFmtId="0" fontId="0" fillId="0" borderId="0" xfId="0"/>
    <xf numFmtId="0" fontId="36" fillId="0" borderId="0" xfId="41" applyFont="1" applyAlignment="1">
      <alignment vertical="center"/>
    </xf>
    <xf numFmtId="0" fontId="37" fillId="0" borderId="0" xfId="41" applyFont="1" applyAlignment="1">
      <alignment vertical="center"/>
    </xf>
    <xf numFmtId="165" fontId="37" fillId="0" borderId="0" xfId="41" applyNumberFormat="1" applyFont="1" applyFill="1" applyAlignment="1">
      <alignment horizontal="right" vertical="center"/>
    </xf>
    <xf numFmtId="165" fontId="37" fillId="0" borderId="0" xfId="41" applyNumberFormat="1" applyFont="1" applyAlignment="1">
      <alignment horizontal="right" vertical="center"/>
    </xf>
    <xf numFmtId="0" fontId="36" fillId="0" borderId="1" xfId="41" applyFont="1" applyBorder="1" applyAlignment="1">
      <alignment vertical="center"/>
    </xf>
    <xf numFmtId="0" fontId="37" fillId="0" borderId="1" xfId="41" applyFont="1" applyBorder="1" applyAlignment="1">
      <alignment vertical="center"/>
    </xf>
    <xf numFmtId="165" fontId="37" fillId="0" borderId="1" xfId="41" applyNumberFormat="1" applyFont="1" applyFill="1" applyBorder="1" applyAlignment="1">
      <alignment horizontal="right" vertical="center"/>
    </xf>
    <xf numFmtId="165" fontId="37" fillId="0" borderId="1" xfId="41" applyNumberFormat="1" applyFont="1" applyBorder="1" applyAlignment="1">
      <alignment horizontal="right" vertical="center"/>
    </xf>
    <xf numFmtId="165" fontId="36" fillId="0" borderId="0" xfId="41" quotePrefix="1" applyNumberFormat="1" applyFont="1" applyFill="1" applyBorder="1" applyAlignment="1">
      <alignment horizontal="right" vertical="center"/>
    </xf>
    <xf numFmtId="165" fontId="36" fillId="0" borderId="0" xfId="41" applyNumberFormat="1" applyFont="1" applyBorder="1" applyAlignment="1">
      <alignment horizontal="center" vertical="center"/>
    </xf>
    <xf numFmtId="165" fontId="36" fillId="0" borderId="0" xfId="41" quotePrefix="1" applyNumberFormat="1" applyFont="1" applyBorder="1" applyAlignment="1">
      <alignment horizontal="right" vertical="center"/>
    </xf>
    <xf numFmtId="165" fontId="36" fillId="0" borderId="0" xfId="41" applyNumberFormat="1" applyFont="1" applyFill="1" applyAlignment="1">
      <alignment horizontal="right" vertical="center"/>
    </xf>
    <xf numFmtId="165" fontId="36" fillId="0" borderId="0" xfId="41" applyNumberFormat="1" applyFont="1" applyAlignment="1">
      <alignment horizontal="right" vertical="center"/>
    </xf>
    <xf numFmtId="0" fontId="36" fillId="0" borderId="0" xfId="41" applyFont="1" applyAlignment="1">
      <alignment vertical="center" wrapText="1"/>
    </xf>
    <xf numFmtId="0" fontId="36" fillId="0" borderId="2" xfId="41" applyFont="1" applyBorder="1" applyAlignment="1">
      <alignment horizontal="center" vertical="center"/>
    </xf>
    <xf numFmtId="0" fontId="37" fillId="0" borderId="0" xfId="41" applyFont="1" applyAlignment="1">
      <alignment horizontal="center" vertical="center" wrapText="1"/>
    </xf>
    <xf numFmtId="165" fontId="36" fillId="0" borderId="1" xfId="41" applyNumberFormat="1" applyFont="1" applyFill="1" applyBorder="1" applyAlignment="1">
      <alignment horizontal="right" vertical="center"/>
    </xf>
    <xf numFmtId="38" fontId="36" fillId="0" borderId="0" xfId="41" applyNumberFormat="1" applyFont="1" applyAlignment="1">
      <alignment vertical="center"/>
    </xf>
    <xf numFmtId="38" fontId="37" fillId="0" borderId="0" xfId="41" applyNumberFormat="1" applyFont="1" applyAlignment="1">
      <alignment vertical="center"/>
    </xf>
    <xf numFmtId="38" fontId="37" fillId="0" borderId="0" xfId="41" applyNumberFormat="1" applyFont="1" applyAlignment="1">
      <alignment horizontal="center" vertical="center"/>
    </xf>
    <xf numFmtId="165" fontId="37" fillId="34" borderId="0" xfId="41" applyNumberFormat="1" applyFont="1" applyFill="1" applyAlignment="1">
      <alignment horizontal="right" vertical="center"/>
    </xf>
    <xf numFmtId="165" fontId="37" fillId="34" borderId="0" xfId="41" applyNumberFormat="1" applyFont="1" applyFill="1" applyAlignment="1">
      <alignment vertical="center"/>
    </xf>
    <xf numFmtId="165" fontId="37" fillId="34" borderId="1" xfId="41" applyNumberFormat="1" applyFont="1" applyFill="1" applyBorder="1" applyAlignment="1">
      <alignment horizontal="right" vertical="center"/>
    </xf>
    <xf numFmtId="165" fontId="37" fillId="0" borderId="0" xfId="41" applyNumberFormat="1" applyFont="1" applyAlignment="1">
      <alignment vertical="center"/>
    </xf>
    <xf numFmtId="165" fontId="37" fillId="0" borderId="0" xfId="41" applyNumberFormat="1" applyFont="1" applyFill="1" applyAlignment="1">
      <alignment vertical="center"/>
    </xf>
    <xf numFmtId="0" fontId="37" fillId="0" borderId="0" xfId="41" applyFont="1"/>
    <xf numFmtId="165" fontId="37" fillId="34" borderId="1" xfId="41" applyNumberFormat="1" applyFont="1" applyFill="1" applyBorder="1" applyAlignment="1">
      <alignment vertical="center"/>
    </xf>
    <xf numFmtId="165" fontId="37" fillId="0" borderId="1" xfId="41" applyNumberFormat="1" applyFont="1" applyFill="1" applyBorder="1" applyAlignment="1">
      <alignment vertical="center"/>
    </xf>
    <xf numFmtId="165" fontId="37" fillId="34" borderId="3" xfId="41" applyNumberFormat="1" applyFont="1" applyFill="1" applyBorder="1" applyAlignment="1">
      <alignment horizontal="right" vertical="center"/>
    </xf>
    <xf numFmtId="165" fontId="37" fillId="0" borderId="3" xfId="41" applyNumberFormat="1" applyFont="1" applyFill="1" applyBorder="1" applyAlignment="1">
      <alignment horizontal="right" vertical="center"/>
    </xf>
    <xf numFmtId="165" fontId="37" fillId="0" borderId="0" xfId="41" applyNumberFormat="1" applyFont="1" applyFill="1" applyBorder="1" applyAlignment="1">
      <alignment horizontal="right" vertical="center"/>
    </xf>
    <xf numFmtId="166" fontId="37" fillId="0" borderId="0" xfId="45" applyNumberFormat="1" applyFont="1"/>
    <xf numFmtId="37" fontId="38" fillId="0" borderId="1" xfId="41" applyNumberFormat="1" applyFont="1" applyBorder="1" applyAlignment="1">
      <alignment vertical="center"/>
    </xf>
    <xf numFmtId="38" fontId="37" fillId="0" borderId="1" xfId="41" applyNumberFormat="1" applyFont="1" applyBorder="1" applyAlignment="1">
      <alignment vertical="center"/>
    </xf>
    <xf numFmtId="38" fontId="37" fillId="0" borderId="1" xfId="41" applyNumberFormat="1" applyFont="1" applyBorder="1" applyAlignment="1">
      <alignment horizontal="center" vertical="center"/>
    </xf>
    <xf numFmtId="38" fontId="39" fillId="0" borderId="0" xfId="41" applyNumberFormat="1" applyFont="1" applyAlignment="1">
      <alignment horizontal="center" vertical="center"/>
    </xf>
    <xf numFmtId="0" fontId="36" fillId="0" borderId="0" xfId="41" applyFont="1" applyAlignment="1">
      <alignment horizontal="center" vertical="center" wrapText="1"/>
    </xf>
    <xf numFmtId="165" fontId="36" fillId="34" borderId="0" xfId="41" applyNumberFormat="1" applyFont="1" applyFill="1" applyAlignment="1">
      <alignment horizontal="right" vertical="center" wrapText="1"/>
    </xf>
    <xf numFmtId="165" fontId="36" fillId="0" borderId="0" xfId="41" applyNumberFormat="1" applyFont="1" applyAlignment="1">
      <alignment horizontal="right" vertical="center" wrapText="1"/>
    </xf>
    <xf numFmtId="165" fontId="36" fillId="0" borderId="0" xfId="41" applyNumberFormat="1" applyFont="1" applyFill="1" applyAlignment="1">
      <alignment horizontal="right" vertical="center" wrapText="1"/>
    </xf>
    <xf numFmtId="165" fontId="37" fillId="34" borderId="0" xfId="41" applyNumberFormat="1" applyFont="1" applyFill="1" applyBorder="1" applyAlignment="1">
      <alignment horizontal="right" vertical="center"/>
    </xf>
    <xf numFmtId="165" fontId="37" fillId="0" borderId="0" xfId="41" applyNumberFormat="1" applyFont="1" applyBorder="1" applyAlignment="1">
      <alignment horizontal="right" vertical="center"/>
    </xf>
    <xf numFmtId="165" fontId="37" fillId="0" borderId="0" xfId="42" applyNumberFormat="1" applyFont="1" applyAlignment="1">
      <alignment horizontal="right" vertical="center"/>
    </xf>
    <xf numFmtId="38" fontId="37" fillId="0" borderId="0" xfId="42" applyNumberFormat="1" applyFont="1" applyAlignment="1">
      <alignment horizontal="center" vertical="center"/>
    </xf>
    <xf numFmtId="165" fontId="37" fillId="34" borderId="1" xfId="42" applyNumberFormat="1" applyFont="1" applyFill="1" applyBorder="1" applyAlignment="1">
      <alignment horizontal="right" vertical="center"/>
    </xf>
    <xf numFmtId="165" fontId="37" fillId="0" borderId="1" xfId="42" applyNumberFormat="1" applyFont="1" applyFill="1" applyBorder="1" applyAlignment="1">
      <alignment horizontal="right" vertical="center"/>
    </xf>
    <xf numFmtId="165" fontId="37" fillId="0" borderId="0" xfId="41" applyNumberFormat="1" applyFont="1" applyAlignment="1">
      <alignment horizontal="right" vertical="center" wrapText="1"/>
    </xf>
    <xf numFmtId="0" fontId="5" fillId="0" borderId="0" xfId="42" applyFont="1" applyAlignment="1">
      <alignment vertical="center"/>
    </xf>
    <xf numFmtId="165" fontId="5" fillId="0" borderId="0" xfId="42" applyNumberFormat="1" applyFont="1" applyAlignment="1">
      <alignment horizontal="right" vertical="center"/>
    </xf>
    <xf numFmtId="165" fontId="6" fillId="0" borderId="0" xfId="42" applyNumberFormat="1" applyFont="1" applyAlignment="1">
      <alignment horizontal="left" vertical="center"/>
    </xf>
    <xf numFmtId="165" fontId="5" fillId="0" borderId="0" xfId="42" applyNumberFormat="1" applyFont="1" applyAlignment="1">
      <alignment vertical="center"/>
    </xf>
    <xf numFmtId="165" fontId="5" fillId="0" borderId="0" xfId="42" applyNumberFormat="1" applyFont="1" applyAlignment="1">
      <alignment horizontal="left" vertical="center"/>
    </xf>
    <xf numFmtId="165" fontId="6" fillId="0" borderId="0" xfId="42" applyNumberFormat="1" applyFont="1" applyAlignment="1">
      <alignment horizontal="right" vertical="center"/>
    </xf>
    <xf numFmtId="165" fontId="6" fillId="0" borderId="0" xfId="42" applyNumberFormat="1" applyFont="1" applyAlignment="1">
      <alignment vertical="center"/>
    </xf>
    <xf numFmtId="165" fontId="6" fillId="0" borderId="0" xfId="42" applyNumberFormat="1" applyFont="1" applyAlignment="1">
      <alignment horizontal="left" vertical="center" wrapText="1"/>
    </xf>
    <xf numFmtId="165" fontId="5" fillId="0" borderId="0" xfId="42" applyNumberFormat="1" applyFont="1" applyAlignment="1">
      <alignment horizontal="right" vertical="center" wrapText="1"/>
    </xf>
    <xf numFmtId="165" fontId="40" fillId="0" borderId="0" xfId="41" applyNumberFormat="1" applyFont="1" applyAlignment="1">
      <alignment horizontal="right" vertical="center"/>
    </xf>
    <xf numFmtId="165" fontId="6" fillId="0" borderId="1" xfId="42" applyNumberFormat="1" applyFont="1" applyBorder="1" applyAlignment="1">
      <alignment horizontal="right" vertical="center"/>
    </xf>
    <xf numFmtId="165" fontId="5" fillId="0" borderId="0" xfId="42" applyNumberFormat="1" applyFont="1" applyAlignment="1">
      <alignment horizontal="center" vertical="center" wrapText="1"/>
    </xf>
    <xf numFmtId="165" fontId="5" fillId="34" borderId="0" xfId="42" applyNumberFormat="1" applyFont="1" applyFill="1" applyAlignment="1">
      <alignment horizontal="right" vertical="center" wrapText="1"/>
    </xf>
    <xf numFmtId="165" fontId="5" fillId="34" borderId="1" xfId="42" applyNumberFormat="1" applyFont="1" applyFill="1" applyBorder="1" applyAlignment="1">
      <alignment horizontal="right" vertical="center" wrapText="1"/>
    </xf>
    <xf numFmtId="165" fontId="5" fillId="34" borderId="0" xfId="42" applyNumberFormat="1" applyFont="1" applyFill="1" applyAlignment="1">
      <alignment horizontal="right" vertical="center"/>
    </xf>
    <xf numFmtId="165" fontId="5" fillId="34" borderId="3" xfId="42" applyNumberFormat="1" applyFont="1" applyFill="1" applyBorder="1" applyAlignment="1">
      <alignment horizontal="right" vertical="center" wrapText="1"/>
    </xf>
    <xf numFmtId="165" fontId="36" fillId="0" borderId="0" xfId="41" applyNumberFormat="1" applyFont="1" applyFill="1" applyBorder="1" applyAlignment="1">
      <alignment horizontal="right" vertical="center"/>
    </xf>
    <xf numFmtId="165" fontId="5" fillId="0" borderId="0" xfId="42" applyNumberFormat="1" applyFont="1" applyAlignment="1">
      <alignment vertical="center" wrapText="1"/>
    </xf>
    <xf numFmtId="165" fontId="5" fillId="0" borderId="1" xfId="42" applyNumberFormat="1" applyFont="1" applyBorder="1" applyAlignment="1">
      <alignment horizontal="right" vertical="center" wrapText="1"/>
    </xf>
    <xf numFmtId="165" fontId="5" fillId="0" borderId="3" xfId="42" applyNumberFormat="1" applyFont="1" applyBorder="1" applyAlignment="1">
      <alignment horizontal="right" vertical="center" wrapText="1"/>
    </xf>
    <xf numFmtId="165" fontId="6" fillId="0" borderId="1" xfId="42" applyNumberFormat="1" applyFont="1" applyBorder="1" applyAlignment="1">
      <alignment horizontal="center" vertical="center"/>
    </xf>
    <xf numFmtId="0" fontId="55" fillId="0" borderId="0" xfId="41" applyFont="1" applyAlignment="1">
      <alignment vertical="center"/>
    </xf>
    <xf numFmtId="167" fontId="37" fillId="0" borderId="0" xfId="41" applyNumberFormat="1" applyFont="1" applyAlignment="1">
      <alignment horizontal="center" vertical="center"/>
    </xf>
    <xf numFmtId="0" fontId="55" fillId="0" borderId="1" xfId="41" applyFont="1" applyBorder="1" applyAlignment="1">
      <alignment vertical="center"/>
    </xf>
    <xf numFmtId="167" fontId="37" fillId="0" borderId="1" xfId="41" applyNumberFormat="1" applyFont="1" applyBorder="1" applyAlignment="1">
      <alignment horizontal="center" vertical="center"/>
    </xf>
    <xf numFmtId="167" fontId="55" fillId="0" borderId="0" xfId="41" applyNumberFormat="1" applyFont="1" applyAlignment="1">
      <alignment horizontal="center" vertical="center"/>
    </xf>
    <xf numFmtId="0" fontId="37" fillId="0" borderId="0" xfId="41" applyFont="1" applyAlignment="1">
      <alignment horizontal="center" vertical="center"/>
    </xf>
    <xf numFmtId="165" fontId="36" fillId="0" borderId="0" xfId="41" applyNumberFormat="1" applyFont="1" applyAlignment="1">
      <alignment horizontal="center" vertical="center"/>
    </xf>
    <xf numFmtId="165" fontId="36" fillId="0" borderId="1" xfId="41" applyNumberFormat="1" applyFont="1" applyBorder="1" applyAlignment="1">
      <alignment horizontal="right" vertical="center"/>
    </xf>
    <xf numFmtId="0" fontId="38" fillId="0" borderId="0" xfId="41" applyFont="1" applyAlignment="1">
      <alignment vertical="center"/>
    </xf>
    <xf numFmtId="165" fontId="37" fillId="0" borderId="0" xfId="41" applyNumberFormat="1" applyFont="1" applyAlignment="1">
      <alignment horizontal="center" vertical="center"/>
    </xf>
    <xf numFmtId="166" fontId="37" fillId="0" borderId="0" xfId="41" applyNumberFormat="1" applyFont="1"/>
    <xf numFmtId="165" fontId="37" fillId="34" borderId="2" xfId="41" applyNumberFormat="1" applyFont="1" applyFill="1" applyBorder="1" applyAlignment="1">
      <alignment horizontal="right" vertical="center"/>
    </xf>
    <xf numFmtId="0" fontId="37" fillId="0" borderId="0" xfId="42" applyFont="1" applyAlignment="1">
      <alignment horizontal="center" vertical="center" wrapText="1"/>
    </xf>
    <xf numFmtId="167" fontId="37" fillId="0" borderId="0" xfId="42" applyNumberFormat="1" applyFont="1" applyAlignment="1">
      <alignment horizontal="center" vertical="center"/>
    </xf>
    <xf numFmtId="165" fontId="37" fillId="0" borderId="2" xfId="41" applyNumberFormat="1" applyFont="1" applyBorder="1" applyAlignment="1">
      <alignment horizontal="right" vertical="center"/>
    </xf>
    <xf numFmtId="166" fontId="37" fillId="0" borderId="0" xfId="41" applyNumberFormat="1" applyFont="1" applyAlignment="1">
      <alignment vertical="center"/>
    </xf>
    <xf numFmtId="165" fontId="37" fillId="34" borderId="0" xfId="41" applyNumberFormat="1" applyFont="1" applyFill="1" applyAlignment="1">
      <alignment horizontal="center" vertical="center"/>
    </xf>
    <xf numFmtId="168" fontId="37" fillId="0" borderId="0" xfId="41" applyNumberFormat="1" applyFont="1" applyAlignment="1">
      <alignment vertical="center"/>
    </xf>
    <xf numFmtId="168" fontId="37" fillId="34" borderId="0" xfId="41" applyNumberFormat="1" applyFont="1" applyFill="1" applyAlignment="1">
      <alignment horizontal="center" vertical="center"/>
    </xf>
    <xf numFmtId="168" fontId="37" fillId="0" borderId="0" xfId="41" applyNumberFormat="1" applyFont="1" applyAlignment="1">
      <alignment horizontal="center" vertical="center"/>
    </xf>
    <xf numFmtId="168" fontId="37" fillId="34" borderId="15" xfId="41" applyNumberFormat="1" applyFont="1" applyFill="1" applyBorder="1" applyAlignment="1">
      <alignment horizontal="right" vertical="center"/>
    </xf>
    <xf numFmtId="168" fontId="37" fillId="0" borderId="15" xfId="41" applyNumberFormat="1" applyFont="1" applyBorder="1" applyAlignment="1">
      <alignment horizontal="right" vertical="center"/>
    </xf>
    <xf numFmtId="168" fontId="37" fillId="34" borderId="0" xfId="41" applyNumberFormat="1" applyFont="1" applyFill="1" applyAlignment="1">
      <alignment horizontal="right" vertical="center"/>
    </xf>
    <xf numFmtId="168" fontId="37" fillId="0" borderId="0" xfId="41" applyNumberFormat="1" applyFont="1" applyAlignment="1">
      <alignment horizontal="right" vertical="center"/>
    </xf>
    <xf numFmtId="166" fontId="36" fillId="0" borderId="0" xfId="41" applyNumberFormat="1" applyFont="1" applyAlignment="1">
      <alignment vertical="center"/>
    </xf>
    <xf numFmtId="165" fontId="37" fillId="0" borderId="3" xfId="41" applyNumberFormat="1" applyFont="1" applyBorder="1" applyAlignment="1">
      <alignment horizontal="right" vertical="center"/>
    </xf>
    <xf numFmtId="37" fontId="38" fillId="0" borderId="1" xfId="41" applyNumberFormat="1" applyFont="1" applyBorder="1" applyAlignment="1">
      <alignment horizontal="center" vertical="center"/>
    </xf>
    <xf numFmtId="165" fontId="38" fillId="0" borderId="1" xfId="41" applyNumberFormat="1" applyFont="1" applyBorder="1" applyAlignment="1">
      <alignment horizontal="right" vertical="center"/>
    </xf>
    <xf numFmtId="165" fontId="36" fillId="0" borderId="4" xfId="41" applyNumberFormat="1" applyFont="1" applyBorder="1" applyAlignment="1">
      <alignment horizontal="right" vertical="center"/>
    </xf>
    <xf numFmtId="37" fontId="38" fillId="0" borderId="0" xfId="41" applyNumberFormat="1" applyFont="1" applyAlignment="1">
      <alignment vertical="center"/>
    </xf>
    <xf numFmtId="37" fontId="38" fillId="0" borderId="0" xfId="41" applyNumberFormat="1" applyFont="1" applyAlignment="1">
      <alignment horizontal="center" vertical="center"/>
    </xf>
    <xf numFmtId="165" fontId="38" fillId="34" borderId="0" xfId="41" applyNumberFormat="1" applyFont="1" applyFill="1" applyAlignment="1">
      <alignment horizontal="right" vertical="center"/>
    </xf>
    <xf numFmtId="165" fontId="38" fillId="0" borderId="0" xfId="41" applyNumberFormat="1" applyFont="1" applyAlignment="1">
      <alignment horizontal="right" vertical="center"/>
    </xf>
    <xf numFmtId="167" fontId="36" fillId="0" borderId="0" xfId="41" applyNumberFormat="1" applyFont="1" applyAlignment="1">
      <alignment horizontal="center" vertical="center"/>
    </xf>
    <xf numFmtId="165" fontId="36" fillId="34" borderId="0" xfId="41" applyNumberFormat="1" applyFont="1" applyFill="1" applyAlignment="1">
      <alignment horizontal="right" vertical="center"/>
    </xf>
    <xf numFmtId="0" fontId="37" fillId="0" borderId="0" xfId="41" applyFont="1" applyAlignment="1">
      <alignment horizontal="left" vertical="center"/>
    </xf>
    <xf numFmtId="170" fontId="37" fillId="34" borderId="3" xfId="41" applyNumberFormat="1" applyFont="1" applyFill="1" applyBorder="1" applyAlignment="1">
      <alignment horizontal="right" vertical="center"/>
    </xf>
    <xf numFmtId="170" fontId="36" fillId="0" borderId="0" xfId="41" applyNumberFormat="1" applyFont="1" applyAlignment="1">
      <alignment horizontal="right" vertical="center"/>
    </xf>
    <xf numFmtId="170" fontId="37" fillId="0" borderId="3" xfId="41" applyNumberFormat="1" applyFont="1" applyBorder="1" applyAlignment="1">
      <alignment horizontal="right" vertical="center"/>
    </xf>
    <xf numFmtId="170" fontId="36" fillId="0" borderId="0" xfId="41" applyNumberFormat="1" applyFont="1" applyAlignment="1">
      <alignment horizontal="center" vertical="center"/>
    </xf>
    <xf numFmtId="170" fontId="37" fillId="34" borderId="0" xfId="41" applyNumberFormat="1" applyFont="1" applyFill="1" applyAlignment="1">
      <alignment horizontal="right" vertical="center"/>
    </xf>
    <xf numFmtId="170" fontId="37" fillId="0" borderId="0" xfId="41" applyNumberFormat="1" applyFont="1" applyAlignment="1">
      <alignment horizontal="right" vertical="center"/>
    </xf>
    <xf numFmtId="169" fontId="37" fillId="0" borderId="0" xfId="41" applyNumberFormat="1" applyFont="1" applyAlignment="1">
      <alignment horizontal="right" vertical="center"/>
    </xf>
    <xf numFmtId="0" fontId="37" fillId="0" borderId="0" xfId="41" applyFont="1" applyAlignment="1">
      <alignment horizontal="right" vertical="center"/>
    </xf>
    <xf numFmtId="0" fontId="36" fillId="0" borderId="0" xfId="42" applyFont="1" applyAlignment="1">
      <alignment vertical="center"/>
    </xf>
    <xf numFmtId="0" fontId="56" fillId="0" borderId="0" xfId="42" applyFont="1" applyAlignment="1">
      <alignment vertical="center"/>
    </xf>
    <xf numFmtId="165" fontId="57" fillId="0" borderId="0" xfId="42" applyNumberFormat="1" applyFont="1" applyAlignment="1">
      <alignment horizontal="right" vertical="center"/>
    </xf>
    <xf numFmtId="0" fontId="57" fillId="0" borderId="0" xfId="42" applyFont="1" applyAlignment="1">
      <alignment vertical="center"/>
    </xf>
    <xf numFmtId="0" fontId="36" fillId="0" borderId="1" xfId="42" applyFont="1" applyBorder="1" applyAlignment="1">
      <alignment vertical="center"/>
    </xf>
    <xf numFmtId="0" fontId="56" fillId="0" borderId="1" xfId="42" applyFont="1" applyBorder="1" applyAlignment="1">
      <alignment vertical="center"/>
    </xf>
    <xf numFmtId="165" fontId="57" fillId="0" borderId="1" xfId="42" applyNumberFormat="1" applyFont="1" applyBorder="1" applyAlignment="1">
      <alignment horizontal="right" vertical="center"/>
    </xf>
    <xf numFmtId="165" fontId="6" fillId="0" borderId="4" xfId="42" applyNumberFormat="1" applyFont="1" applyBorder="1" applyAlignment="1">
      <alignment vertical="center"/>
    </xf>
    <xf numFmtId="165" fontId="6" fillId="0" borderId="0" xfId="42" applyNumberFormat="1" applyFont="1" applyAlignment="1">
      <alignment horizontal="right" vertical="center" wrapText="1"/>
    </xf>
    <xf numFmtId="165" fontId="6" fillId="0" borderId="0" xfId="42" applyNumberFormat="1" applyFont="1" applyAlignment="1">
      <alignment horizontal="center" vertical="center"/>
    </xf>
    <xf numFmtId="165" fontId="5" fillId="0" borderId="0" xfId="28" applyNumberFormat="1" applyFont="1" applyFill="1" applyAlignment="1">
      <alignment horizontal="right" vertical="center" wrapText="1"/>
    </xf>
    <xf numFmtId="165" fontId="5" fillId="0" borderId="0" xfId="42" applyNumberFormat="1" applyFont="1" applyAlignment="1">
      <alignment horizontal="left" vertical="center" wrapText="1"/>
    </xf>
    <xf numFmtId="165" fontId="5" fillId="0" borderId="2" xfId="42" applyNumberFormat="1" applyFont="1" applyBorder="1" applyAlignment="1">
      <alignment horizontal="right" vertical="center" wrapText="1"/>
    </xf>
    <xf numFmtId="165" fontId="5" fillId="34" borderId="0" xfId="28" applyNumberFormat="1" applyFont="1" applyFill="1" applyAlignment="1">
      <alignment horizontal="right" vertical="center" wrapText="1"/>
    </xf>
    <xf numFmtId="165" fontId="5" fillId="34" borderId="2" xfId="42" applyNumberFormat="1" applyFont="1" applyFill="1" applyBorder="1" applyAlignment="1">
      <alignment horizontal="right" vertical="center" wrapText="1"/>
    </xf>
    <xf numFmtId="165" fontId="58" fillId="0" borderId="0" xfId="42" applyNumberFormat="1" applyFont="1" applyAlignment="1">
      <alignment vertical="center"/>
    </xf>
    <xf numFmtId="165" fontId="57" fillId="0" borderId="0" xfId="42" applyNumberFormat="1" applyFont="1" applyAlignment="1">
      <alignment horizontal="center" vertical="center" wrapText="1"/>
    </xf>
    <xf numFmtId="165" fontId="58" fillId="0" borderId="0" xfId="42" applyNumberFormat="1" applyFont="1" applyAlignment="1">
      <alignment horizontal="left" vertical="center" wrapText="1"/>
    </xf>
    <xf numFmtId="165" fontId="57" fillId="0" borderId="0" xfId="42" applyNumberFormat="1" applyFont="1" applyAlignment="1">
      <alignment horizontal="right" vertical="center" wrapText="1"/>
    </xf>
    <xf numFmtId="165" fontId="57" fillId="0" borderId="0" xfId="29" applyNumberFormat="1" applyFont="1" applyAlignment="1">
      <alignment horizontal="right" vertical="center" wrapText="1"/>
    </xf>
    <xf numFmtId="165" fontId="57" fillId="0" borderId="0" xfId="42" applyNumberFormat="1" applyFont="1" applyAlignment="1">
      <alignment vertical="center"/>
    </xf>
    <xf numFmtId="38" fontId="37" fillId="0" borderId="1" xfId="42" applyNumberFormat="1" applyFont="1" applyBorder="1" applyAlignment="1">
      <alignment vertical="center"/>
    </xf>
    <xf numFmtId="38" fontId="57" fillId="0" borderId="1" xfId="42" applyNumberFormat="1" applyFont="1" applyBorder="1" applyAlignment="1">
      <alignment vertical="center"/>
    </xf>
    <xf numFmtId="0" fontId="57" fillId="0" borderId="1" xfId="42" applyFont="1" applyBorder="1" applyAlignment="1">
      <alignment vertical="center"/>
    </xf>
    <xf numFmtId="165" fontId="58" fillId="0" borderId="0" xfId="42" applyNumberFormat="1" applyFont="1" applyAlignment="1">
      <alignment horizontal="left" vertical="center"/>
    </xf>
    <xf numFmtId="165" fontId="57" fillId="0" borderId="0" xfId="42" applyNumberFormat="1" applyFont="1" applyAlignment="1">
      <alignment horizontal="left" vertical="center"/>
    </xf>
    <xf numFmtId="165" fontId="58" fillId="0" borderId="0" xfId="42" applyNumberFormat="1" applyFont="1" applyAlignment="1">
      <alignment horizontal="right" vertical="center"/>
    </xf>
    <xf numFmtId="165" fontId="58" fillId="0" borderId="0" xfId="42" applyNumberFormat="1" applyFont="1" applyAlignment="1">
      <alignment horizontal="center" vertical="center"/>
    </xf>
    <xf numFmtId="165" fontId="56" fillId="0" borderId="0" xfId="41" applyNumberFormat="1" applyFont="1" applyAlignment="1">
      <alignment horizontal="right" vertical="center"/>
    </xf>
    <xf numFmtId="165" fontId="58" fillId="0" borderId="1" xfId="42" applyNumberFormat="1" applyFont="1" applyBorder="1" applyAlignment="1">
      <alignment horizontal="right" vertical="center"/>
    </xf>
    <xf numFmtId="165" fontId="57" fillId="0" borderId="0" xfId="42" applyNumberFormat="1" applyFont="1" applyAlignment="1">
      <alignment horizontal="center" vertical="center"/>
    </xf>
    <xf numFmtId="165" fontId="57" fillId="0" borderId="0" xfId="42" applyNumberFormat="1" applyFont="1" applyAlignment="1">
      <alignment vertical="center" wrapText="1"/>
    </xf>
    <xf numFmtId="165" fontId="57" fillId="0" borderId="1" xfId="42" applyNumberFormat="1" applyFont="1" applyBorder="1" applyAlignment="1">
      <alignment horizontal="right" vertical="center" wrapText="1"/>
    </xf>
    <xf numFmtId="165" fontId="57" fillId="0" borderId="0" xfId="28" applyNumberFormat="1" applyFont="1" applyFill="1" applyAlignment="1">
      <alignment horizontal="right" vertical="center" wrapText="1"/>
    </xf>
    <xf numFmtId="165" fontId="57" fillId="0" borderId="3" xfId="42" applyNumberFormat="1" applyFont="1" applyBorder="1" applyAlignment="1">
      <alignment horizontal="right" vertical="center" wrapText="1"/>
    </xf>
    <xf numFmtId="165" fontId="57" fillId="34" borderId="0" xfId="42" applyNumberFormat="1" applyFont="1" applyFill="1" applyAlignment="1">
      <alignment horizontal="right" vertical="center" wrapText="1"/>
    </xf>
    <xf numFmtId="165" fontId="57" fillId="34" borderId="1" xfId="42" applyNumberFormat="1" applyFont="1" applyFill="1" applyBorder="1" applyAlignment="1">
      <alignment horizontal="right" vertical="center" wrapText="1"/>
    </xf>
    <xf numFmtId="165" fontId="57" fillId="34" borderId="2" xfId="42" applyNumberFormat="1" applyFont="1" applyFill="1" applyBorder="1" applyAlignment="1">
      <alignment horizontal="right" vertical="center" wrapText="1"/>
    </xf>
    <xf numFmtId="165" fontId="57" fillId="34" borderId="0" xfId="28" applyNumberFormat="1" applyFont="1" applyFill="1" applyAlignment="1">
      <alignment horizontal="right" vertical="center" wrapText="1"/>
    </xf>
    <xf numFmtId="165" fontId="57" fillId="34" borderId="0" xfId="28" applyNumberFormat="1" applyFont="1" applyFill="1" applyBorder="1" applyAlignment="1">
      <alignment horizontal="right" vertical="center" wrapText="1"/>
    </xf>
    <xf numFmtId="165" fontId="57" fillId="34" borderId="3" xfId="42" applyNumberFormat="1" applyFont="1" applyFill="1" applyBorder="1" applyAlignment="1">
      <alignment horizontal="right" vertical="center" wrapText="1"/>
    </xf>
    <xf numFmtId="0" fontId="37" fillId="0" borderId="0" xfId="42" applyFont="1" applyAlignment="1">
      <alignment vertical="center"/>
    </xf>
    <xf numFmtId="0" fontId="37" fillId="0" borderId="1" xfId="42" applyFont="1" applyBorder="1" applyAlignment="1">
      <alignment vertical="center"/>
    </xf>
    <xf numFmtId="165" fontId="37" fillId="0" borderId="1" xfId="42" applyNumberFormat="1" applyFont="1" applyBorder="1" applyAlignment="1">
      <alignment horizontal="right" vertical="center"/>
    </xf>
    <xf numFmtId="0" fontId="36" fillId="0" borderId="0" xfId="42" applyFont="1" applyAlignment="1">
      <alignment vertical="center" wrapText="1"/>
    </xf>
    <xf numFmtId="0" fontId="36" fillId="0" borderId="0" xfId="42" applyFont="1" applyAlignment="1">
      <alignment horizontal="center" vertical="center"/>
    </xf>
    <xf numFmtId="0" fontId="37" fillId="0" borderId="0" xfId="42" applyFont="1" applyAlignment="1">
      <alignment vertical="center" wrapText="1"/>
    </xf>
    <xf numFmtId="165" fontId="36" fillId="34" borderId="0" xfId="42" applyNumberFormat="1" applyFont="1" applyFill="1" applyAlignment="1">
      <alignment vertical="center" wrapText="1"/>
    </xf>
    <xf numFmtId="165" fontId="36" fillId="0" borderId="0" xfId="42" applyNumberFormat="1" applyFont="1" applyAlignment="1">
      <alignment vertical="center" wrapText="1"/>
    </xf>
    <xf numFmtId="165" fontId="37" fillId="34" borderId="0" xfId="28" applyNumberFormat="1" applyFont="1" applyFill="1" applyAlignment="1">
      <alignment vertical="center" wrapText="1"/>
    </xf>
    <xf numFmtId="165" fontId="37" fillId="0" borderId="0" xfId="28" applyNumberFormat="1" applyFont="1" applyFill="1" applyAlignment="1">
      <alignment vertical="center" wrapText="1"/>
    </xf>
    <xf numFmtId="38" fontId="37" fillId="0" borderId="0" xfId="42" applyNumberFormat="1" applyFont="1" applyAlignment="1">
      <alignment horizontal="center" vertical="center" wrapText="1"/>
    </xf>
    <xf numFmtId="165" fontId="37" fillId="0" borderId="0" xfId="42" applyNumberFormat="1" applyFont="1" applyAlignment="1">
      <alignment vertical="center" wrapText="1"/>
    </xf>
    <xf numFmtId="165" fontId="37" fillId="34" borderId="0" xfId="28" applyNumberFormat="1" applyFont="1" applyFill="1" applyAlignment="1">
      <alignment horizontal="right" vertical="center" wrapText="1"/>
    </xf>
    <xf numFmtId="165" fontId="37" fillId="0" borderId="0" xfId="28" applyNumberFormat="1" applyFont="1" applyFill="1" applyAlignment="1">
      <alignment horizontal="right" vertical="center" wrapText="1"/>
    </xf>
    <xf numFmtId="166" fontId="37" fillId="0" borderId="0" xfId="41" applyNumberFormat="1" applyFont="1" applyAlignment="1">
      <alignment vertical="top"/>
    </xf>
    <xf numFmtId="165" fontId="37" fillId="34" borderId="0" xfId="42" applyNumberFormat="1" applyFont="1" applyFill="1" applyAlignment="1">
      <alignment vertical="center" wrapText="1"/>
    </xf>
    <xf numFmtId="165" fontId="37" fillId="34" borderId="1" xfId="42" applyNumberFormat="1" applyFont="1" applyFill="1" applyBorder="1" applyAlignment="1">
      <alignment vertical="center" wrapText="1"/>
    </xf>
    <xf numFmtId="165" fontId="37" fillId="0" borderId="1" xfId="42" applyNumberFormat="1" applyFont="1" applyBorder="1" applyAlignment="1">
      <alignment vertical="center" wrapText="1"/>
    </xf>
    <xf numFmtId="165" fontId="37" fillId="34" borderId="1" xfId="28" applyNumberFormat="1" applyFont="1" applyFill="1" applyBorder="1" applyAlignment="1">
      <alignment vertical="center" wrapText="1"/>
    </xf>
    <xf numFmtId="165" fontId="37" fillId="0" borderId="1" xfId="28" applyNumberFormat="1" applyFont="1" applyFill="1" applyBorder="1" applyAlignment="1">
      <alignment vertical="center" wrapText="1"/>
    </xf>
    <xf numFmtId="0" fontId="36" fillId="0" borderId="1" xfId="42" applyFont="1" applyBorder="1" applyAlignment="1">
      <alignment vertical="center" wrapText="1"/>
    </xf>
    <xf numFmtId="0" fontId="37" fillId="0" borderId="1" xfId="42" applyFont="1" applyBorder="1" applyAlignment="1">
      <alignment vertical="center" wrapText="1"/>
    </xf>
    <xf numFmtId="165" fontId="36" fillId="0" borderId="1" xfId="42" applyNumberFormat="1" applyFont="1" applyBorder="1" applyAlignment="1">
      <alignment vertical="center" wrapText="1"/>
    </xf>
    <xf numFmtId="165" fontId="37" fillId="34" borderId="0" xfId="42" applyNumberFormat="1" applyFont="1" applyFill="1" applyAlignment="1">
      <alignment horizontal="right" vertical="center"/>
    </xf>
    <xf numFmtId="0" fontId="37" fillId="0" borderId="0" xfId="42" applyFont="1" applyAlignment="1">
      <alignment horizontal="center" vertical="center"/>
    </xf>
    <xf numFmtId="0" fontId="59" fillId="0" borderId="0" xfId="42" applyFont="1" applyAlignment="1">
      <alignment vertical="center" wrapText="1"/>
    </xf>
    <xf numFmtId="165" fontId="37" fillId="34" borderId="0" xfId="42" applyNumberFormat="1" applyFont="1" applyFill="1" applyAlignment="1">
      <alignment vertical="center"/>
    </xf>
    <xf numFmtId="165" fontId="37" fillId="0" borderId="0" xfId="42" applyNumberFormat="1" applyFont="1" applyAlignment="1">
      <alignment vertical="center"/>
    </xf>
    <xf numFmtId="165" fontId="37" fillId="34" borderId="4" xfId="42" applyNumberFormat="1" applyFont="1" applyFill="1" applyBorder="1" applyAlignment="1">
      <alignment vertical="center" wrapText="1"/>
    </xf>
    <xf numFmtId="165" fontId="37" fillId="0" borderId="4" xfId="42" applyNumberFormat="1" applyFont="1" applyBorder="1" applyAlignment="1">
      <alignment vertical="center" wrapText="1"/>
    </xf>
    <xf numFmtId="165" fontId="37" fillId="34" borderId="0" xfId="28" applyNumberFormat="1" applyFont="1" applyFill="1" applyAlignment="1">
      <alignment horizontal="right" vertical="center"/>
    </xf>
    <xf numFmtId="165" fontId="37" fillId="0" borderId="0" xfId="28" applyNumberFormat="1" applyFont="1" applyFill="1" applyAlignment="1">
      <alignment horizontal="right" vertical="center"/>
    </xf>
    <xf numFmtId="165" fontId="37" fillId="34" borderId="4" xfId="42" applyNumberFormat="1" applyFont="1" applyFill="1" applyBorder="1" applyAlignment="1">
      <alignment horizontal="right" vertical="center"/>
    </xf>
    <xf numFmtId="165" fontId="37" fillId="0" borderId="4" xfId="42" applyNumberFormat="1" applyFont="1" applyBorder="1" applyAlignment="1">
      <alignment horizontal="right" vertical="center"/>
    </xf>
    <xf numFmtId="165" fontId="37" fillId="34" borderId="3" xfId="42" applyNumberFormat="1" applyFont="1" applyFill="1" applyBorder="1" applyAlignment="1">
      <alignment horizontal="right" vertical="center"/>
    </xf>
    <xf numFmtId="165" fontId="37" fillId="0" borderId="3" xfId="42" applyNumberFormat="1" applyFont="1" applyBorder="1" applyAlignment="1">
      <alignment horizontal="right" vertical="center"/>
    </xf>
    <xf numFmtId="166" fontId="37" fillId="0" borderId="0" xfId="41" applyNumberFormat="1" applyFont="1" applyAlignment="1">
      <alignment horizontal="center" vertical="center"/>
    </xf>
    <xf numFmtId="171" fontId="37" fillId="34" borderId="0" xfId="28" applyNumberFormat="1" applyFont="1" applyFill="1" applyAlignment="1">
      <alignment horizontal="right" vertical="center" wrapText="1"/>
    </xf>
    <xf numFmtId="171" fontId="37" fillId="0" borderId="0" xfId="28" applyNumberFormat="1" applyFont="1" applyFill="1" applyAlignment="1">
      <alignment horizontal="right" vertical="center"/>
    </xf>
    <xf numFmtId="171" fontId="37" fillId="0" borderId="0" xfId="28" applyNumberFormat="1" applyFont="1" applyFill="1" applyAlignment="1">
      <alignment horizontal="right" vertical="center" wrapText="1"/>
    </xf>
    <xf numFmtId="167" fontId="37" fillId="0" borderId="0" xfId="41" applyNumberFormat="1" applyFont="1" applyFill="1" applyAlignment="1">
      <alignment horizontal="center" vertical="center"/>
    </xf>
    <xf numFmtId="165" fontId="58" fillId="0" borderId="1" xfId="42" applyNumberFormat="1" applyFont="1" applyBorder="1" applyAlignment="1">
      <alignment horizontal="center" vertical="center"/>
    </xf>
    <xf numFmtId="165" fontId="5" fillId="0" borderId="0" xfId="42" applyNumberFormat="1" applyFont="1" applyFill="1" applyAlignment="1">
      <alignment horizontal="center" vertical="center" wrapText="1"/>
    </xf>
    <xf numFmtId="165" fontId="6" fillId="0" borderId="0" xfId="42" applyNumberFormat="1" applyFont="1" applyFill="1" applyAlignment="1">
      <alignment horizontal="left" vertical="center" wrapText="1"/>
    </xf>
    <xf numFmtId="165" fontId="5" fillId="0" borderId="0" xfId="42" applyNumberFormat="1" applyFont="1" applyFill="1" applyBorder="1" applyAlignment="1">
      <alignment horizontal="right" vertical="center" wrapText="1"/>
    </xf>
    <xf numFmtId="165" fontId="5" fillId="0" borderId="0" xfId="42" applyNumberFormat="1" applyFont="1" applyFill="1" applyAlignment="1">
      <alignment horizontal="right" vertical="center" wrapText="1"/>
    </xf>
    <xf numFmtId="165" fontId="5" fillId="0" borderId="0" xfId="42" applyNumberFormat="1" applyFont="1" applyFill="1" applyAlignment="1">
      <alignment vertical="center"/>
    </xf>
    <xf numFmtId="165" fontId="36" fillId="0" borderId="2" xfId="41" applyNumberFormat="1" applyFont="1" applyFill="1" applyBorder="1" applyAlignment="1">
      <alignment horizontal="center" vertical="center"/>
    </xf>
    <xf numFmtId="165" fontId="36" fillId="0" borderId="1" xfId="41" applyNumberFormat="1" applyFont="1" applyBorder="1" applyAlignment="1">
      <alignment horizontal="center" vertical="center"/>
    </xf>
    <xf numFmtId="165" fontId="6" fillId="0" borderId="1" xfId="42" applyNumberFormat="1" applyFont="1" applyBorder="1" applyAlignment="1">
      <alignment horizontal="center" vertical="center"/>
    </xf>
    <xf numFmtId="165" fontId="6" fillId="0" borderId="5" xfId="42" applyNumberFormat="1" applyFont="1" applyBorder="1" applyAlignment="1">
      <alignment horizontal="center" vertical="center"/>
    </xf>
    <xf numFmtId="165" fontId="58" fillId="0" borderId="1" xfId="42" applyNumberFormat="1" applyFont="1" applyBorder="1" applyAlignment="1">
      <alignment horizontal="center" vertical="center"/>
    </xf>
    <xf numFmtId="165" fontId="58" fillId="0" borderId="4" xfId="42" applyNumberFormat="1" applyFont="1" applyBorder="1" applyAlignment="1">
      <alignment horizontal="center" vertical="center"/>
    </xf>
    <xf numFmtId="165" fontId="58" fillId="0" borderId="20" xfId="42" applyNumberFormat="1" applyFont="1" applyBorder="1" applyAlignment="1">
      <alignment horizontal="center" vertical="center"/>
    </xf>
  </cellXfs>
  <cellStyles count="342">
    <cellStyle name="20% - Accent1" xfId="1" builtinId="30" customBuiltin="1"/>
    <cellStyle name="20% - Accent1 2" xfId="238"/>
    <cellStyle name="20% - Accent2" xfId="2" builtinId="34" customBuiltin="1"/>
    <cellStyle name="20% - Accent2 2" xfId="240"/>
    <cellStyle name="20% - Accent3" xfId="3" builtinId="38" customBuiltin="1"/>
    <cellStyle name="20% - Accent3 2" xfId="242"/>
    <cellStyle name="20% - Accent4" xfId="4" builtinId="42" customBuiltin="1"/>
    <cellStyle name="20% - Accent4 2" xfId="244"/>
    <cellStyle name="20% - Accent5" xfId="5" builtinId="46" customBuiltin="1"/>
    <cellStyle name="20% - Accent5 2" xfId="246"/>
    <cellStyle name="20% - Accent6" xfId="6" builtinId="50" customBuiltin="1"/>
    <cellStyle name="20% - Accent6 2" xfId="248"/>
    <cellStyle name="40% - Accent1" xfId="7" builtinId="31" customBuiltin="1"/>
    <cellStyle name="40% - Accent1 2" xfId="239"/>
    <cellStyle name="40% - Accent2" xfId="8" builtinId="35" customBuiltin="1"/>
    <cellStyle name="40% - Accent2 2" xfId="241"/>
    <cellStyle name="40% - Accent3" xfId="9" builtinId="39" customBuiltin="1"/>
    <cellStyle name="40% - Accent3 2" xfId="243"/>
    <cellStyle name="40% - Accent4" xfId="10" builtinId="43" customBuiltin="1"/>
    <cellStyle name="40% - Accent4 2" xfId="245"/>
    <cellStyle name="40% - Accent5" xfId="11" builtinId="47" customBuiltin="1"/>
    <cellStyle name="40% - Accent5 2" xfId="247"/>
    <cellStyle name="40% - Accent6" xfId="12" builtinId="51" customBuiltin="1"/>
    <cellStyle name="40% - Accent6 2" xfId="249"/>
    <cellStyle name="60% - Accent1" xfId="13" builtinId="32" customBuiltin="1"/>
    <cellStyle name="60% - Accent1 2" xfId="251"/>
    <cellStyle name="60% - Accent2" xfId="14" builtinId="36" customBuiltin="1"/>
    <cellStyle name="60% - Accent2 2" xfId="252"/>
    <cellStyle name="60% - Accent3" xfId="15" builtinId="40" customBuiltin="1"/>
    <cellStyle name="60% - Accent3 2" xfId="253"/>
    <cellStyle name="60% - Accent4" xfId="16" builtinId="44" customBuiltin="1"/>
    <cellStyle name="60% - Accent4 2" xfId="254"/>
    <cellStyle name="60% - Accent5" xfId="17" builtinId="48" customBuiltin="1"/>
    <cellStyle name="60% - Accent5 2" xfId="255"/>
    <cellStyle name="60% - Accent6" xfId="18" builtinId="52" customBuiltin="1"/>
    <cellStyle name="60% - Accent6 2" xfId="256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10 14 2 2 2" xfId="208"/>
    <cellStyle name="Comma 10 14 2 2 2 2" xfId="315"/>
    <cellStyle name="Comma 10 18 2" xfId="153"/>
    <cellStyle name="Comma 10 18 2 2" xfId="155"/>
    <cellStyle name="Comma 10 18 2 2 2" xfId="280"/>
    <cellStyle name="Comma 10 18 2 3" xfId="278"/>
    <cellStyle name="Comma 10 18 4" xfId="146"/>
    <cellStyle name="Comma 10 18 4 2" xfId="274"/>
    <cellStyle name="Comma 10 18 6" xfId="189"/>
    <cellStyle name="Comma 10 18 6 2" xfId="300"/>
    <cellStyle name="Comma 10 19" xfId="220"/>
    <cellStyle name="Comma 10 19 2" xfId="325"/>
    <cellStyle name="Comma 10 20" xfId="225"/>
    <cellStyle name="Comma 10 20 2" xfId="329"/>
    <cellStyle name="Comma 10 21" xfId="205"/>
    <cellStyle name="Comma 10 21 2" xfId="313"/>
    <cellStyle name="Comma 10 26" xfId="227"/>
    <cellStyle name="Comma 10 26 2" xfId="331"/>
    <cellStyle name="Comma 10 7 10 2" xfId="198"/>
    <cellStyle name="Comma 10 7 10 2 2" xfId="309"/>
    <cellStyle name="Comma 111" xfId="55"/>
    <cellStyle name="Comma 12 2 12" xfId="191"/>
    <cellStyle name="Comma 12 2 12 2" xfId="302"/>
    <cellStyle name="Comma 12 2 13" xfId="195"/>
    <cellStyle name="Comma 12 2 13 2" xfId="306"/>
    <cellStyle name="Comma 12 21" xfId="200"/>
    <cellStyle name="Comma 12 21 2" xfId="310"/>
    <cellStyle name="Comma 14 10" xfId="129"/>
    <cellStyle name="Comma 14 10 2" xfId="269"/>
    <cellStyle name="Comma 14 10 6" xfId="135"/>
    <cellStyle name="Comma 14 10 6 2" xfId="270"/>
    <cellStyle name="Comma 16 16" xfId="223"/>
    <cellStyle name="Comma 16 16 2" xfId="328"/>
    <cellStyle name="Comma 164" xfId="162"/>
    <cellStyle name="Comma 164 2" xfId="283"/>
    <cellStyle name="Comma 164 4" xfId="167"/>
    <cellStyle name="Comma 164 4 2" xfId="287"/>
    <cellStyle name="Comma 178 2" xfId="149"/>
    <cellStyle name="Comma 178 2 2" xfId="276"/>
    <cellStyle name="Comma 182" xfId="233"/>
    <cellStyle name="Comma 182 2" xfId="335"/>
    <cellStyle name="Comma 186 2" xfId="210"/>
    <cellStyle name="Comma 186 2 2" xfId="316"/>
    <cellStyle name="Comma 188 2" xfId="127"/>
    <cellStyle name="Comma 188 2 2" xfId="268"/>
    <cellStyle name="Comma 189 2 2 2" xfId="203"/>
    <cellStyle name="Comma 189 2 2 2 2" xfId="311"/>
    <cellStyle name="Comma 19 15" xfId="192"/>
    <cellStyle name="Comma 19 15 2" xfId="303"/>
    <cellStyle name="Comma 19 17" xfId="196"/>
    <cellStyle name="Comma 19 17 2" xfId="307"/>
    <cellStyle name="Comma 190" xfId="172"/>
    <cellStyle name="Comma 190 2" xfId="290"/>
    <cellStyle name="Comma 191" xfId="126"/>
    <cellStyle name="Comma 191 2" xfId="267"/>
    <cellStyle name="Comma 195" xfId="154"/>
    <cellStyle name="Comma 195 2" xfId="279"/>
    <cellStyle name="Comma 2" xfId="29"/>
    <cellStyle name="Comma 2 15" xfId="186"/>
    <cellStyle name="Comma 2 2" xfId="30"/>
    <cellStyle name="Comma 2 2 2" xfId="57"/>
    <cellStyle name="Comma 2 2 3" xfId="263"/>
    <cellStyle name="Comma 2 3" xfId="56"/>
    <cellStyle name="Comma 2 3 2" xfId="258"/>
    <cellStyle name="Comma 2 30 4" xfId="148"/>
    <cellStyle name="Comma 2 30 4 2" xfId="275"/>
    <cellStyle name="Comma 2 31 2" xfId="211"/>
    <cellStyle name="Comma 2 31 2 2" xfId="317"/>
    <cellStyle name="Comma 2 4" xfId="113"/>
    <cellStyle name="Comma 2 4 12" xfId="207"/>
    <cellStyle name="Comma 2 4 12 2" xfId="314"/>
    <cellStyle name="Comma 2 43" xfId="188"/>
    <cellStyle name="Comma 2 43 2" xfId="299"/>
    <cellStyle name="Comma 2 46" xfId="185"/>
    <cellStyle name="Comma 2 46 2" xfId="298"/>
    <cellStyle name="Comma 2 7" xfId="58"/>
    <cellStyle name="Comma 2 7 2" xfId="59"/>
    <cellStyle name="Comma 210" xfId="164"/>
    <cellStyle name="Comma 210 2" xfId="285"/>
    <cellStyle name="Comma 212" xfId="169"/>
    <cellStyle name="Comma 212 2" xfId="288"/>
    <cellStyle name="Comma 218" xfId="228"/>
    <cellStyle name="Comma 218 2" xfId="332"/>
    <cellStyle name="Comma 219" xfId="229"/>
    <cellStyle name="Comma 219 2" xfId="333"/>
    <cellStyle name="Comma 220" xfId="219"/>
    <cellStyle name="Comma 220 2" xfId="324"/>
    <cellStyle name="Comma 221" xfId="231"/>
    <cellStyle name="Comma 221 2" xfId="334"/>
    <cellStyle name="Comma 222" xfId="226"/>
    <cellStyle name="Comma 222 2" xfId="330"/>
    <cellStyle name="Comma 223" xfId="213"/>
    <cellStyle name="Comma 223 2" xfId="319"/>
    <cellStyle name="Comma 225" xfId="180"/>
    <cellStyle name="Comma 225 2" xfId="294"/>
    <cellStyle name="Comma 238" xfId="182"/>
    <cellStyle name="Comma 238 2" xfId="296"/>
    <cellStyle name="Comma 25 11" xfId="214"/>
    <cellStyle name="Comma 25 11 2" xfId="320"/>
    <cellStyle name="Comma 3" xfId="31"/>
    <cellStyle name="Comma 3 2" xfId="108"/>
    <cellStyle name="Comma 3 2 2" xfId="264"/>
    <cellStyle name="Comma 3 3" xfId="60"/>
    <cellStyle name="Comma 3 38" xfId="212"/>
    <cellStyle name="Comma 3 38 2" xfId="318"/>
    <cellStyle name="Comma 3 4" xfId="114"/>
    <cellStyle name="Comma 3 46" xfId="222"/>
    <cellStyle name="Comma 3 46 2" xfId="327"/>
    <cellStyle name="Comma 4" xfId="61"/>
    <cellStyle name="Comma 4 2" xfId="257"/>
    <cellStyle name="Comma 4 2 14" xfId="176"/>
    <cellStyle name="Comma 4 2 14 2" xfId="292"/>
    <cellStyle name="Comma 4 2 3" xfId="124"/>
    <cellStyle name="Comma 4 2 3 2" xfId="266"/>
    <cellStyle name="Comma 5" xfId="62"/>
    <cellStyle name="Comma 5 2" xfId="63"/>
    <cellStyle name="Comma 5 2 23" xfId="139"/>
    <cellStyle name="Comma 5 2 23 2" xfId="272"/>
    <cellStyle name="Comma 5 2 25" xfId="137"/>
    <cellStyle name="Comma 5 2 25 2" xfId="271"/>
    <cellStyle name="Comma 5 3" xfId="64"/>
    <cellStyle name="Comma 5 4" xfId="65"/>
    <cellStyle name="Comma 5 4 13" xfId="142"/>
    <cellStyle name="Comma 5 4 13 2" xfId="273"/>
    <cellStyle name="Comma 6" xfId="66"/>
    <cellStyle name="Comma 8" xfId="67"/>
    <cellStyle name="Comma 9 3" xfId="68"/>
    <cellStyle name="comma zerodec" xfId="69"/>
    <cellStyle name="Currency 2" xfId="112"/>
    <cellStyle name="Currency1" xfId="70"/>
    <cellStyle name="Dollar (zero dec)" xfId="71"/>
    <cellStyle name="Explanatory Text" xfId="32" builtinId="53" customBuiltin="1"/>
    <cellStyle name="Followed Hyperlink 2" xfId="119"/>
    <cellStyle name="Good" xfId="33" builtinId="26" customBuiltin="1"/>
    <cellStyle name="Grey" xfId="72"/>
    <cellStyle name="Heading 1" xfId="34" builtinId="16" customBuiltin="1"/>
    <cellStyle name="Heading 2" xfId="35" builtinId="17" customBuiltin="1"/>
    <cellStyle name="Heading 3" xfId="36" builtinId="18" customBuiltin="1"/>
    <cellStyle name="Heading 4" xfId="37" builtinId="19" customBuiltin="1"/>
    <cellStyle name="Hyperlink 11" xfId="216"/>
    <cellStyle name="Hyperlink 14" xfId="133"/>
    <cellStyle name="Hyperlink 15" xfId="199"/>
    <cellStyle name="Hyperlink 2" xfId="121"/>
    <cellStyle name="Hyperlink 2 2" xfId="134"/>
    <cellStyle name="Hyperlink 3" xfId="116"/>
    <cellStyle name="Hyperlink 3 6" xfId="201"/>
    <cellStyle name="Hyperlink 5 5" xfId="132"/>
    <cellStyle name="Hyperlink 8" xfId="161"/>
    <cellStyle name="Input" xfId="38" builtinId="20" customBuiltin="1"/>
    <cellStyle name="Input [yellow]" xfId="73"/>
    <cellStyle name="Linked Cell" xfId="39" builtinId="24" customBuiltin="1"/>
    <cellStyle name="Neutral" xfId="40" builtinId="28" customBuiltin="1"/>
    <cellStyle name="Neutral 2" xfId="259"/>
    <cellStyle name="no dec" xfId="74"/>
    <cellStyle name="Normal" xfId="0" builtinId="0" customBuiltin="1"/>
    <cellStyle name="Normal - Style1" xfId="75"/>
    <cellStyle name="Normal - Style1 2" xfId="41"/>
    <cellStyle name="Normal 10" xfId="168"/>
    <cellStyle name="Normal 10 8 2" xfId="147"/>
    <cellStyle name="Normal 11" xfId="337"/>
    <cellStyle name="Normal 11 11" xfId="173"/>
    <cellStyle name="Normal 11 11 2" xfId="291"/>
    <cellStyle name="Normal 12" xfId="105"/>
    <cellStyle name="Normal 12 12" xfId="221"/>
    <cellStyle name="Normal 12 12 2" xfId="326"/>
    <cellStyle name="Normal 12 2" xfId="250"/>
    <cellStyle name="Normal 12 9" xfId="215"/>
    <cellStyle name="Normal 12 9 2" xfId="321"/>
    <cellStyle name="Normal 13" xfId="110"/>
    <cellStyle name="Normal 13 12" xfId="194"/>
    <cellStyle name="Normal 13 12 2" xfId="305"/>
    <cellStyle name="Normal 13 8 2" xfId="184"/>
    <cellStyle name="Normal 13 9" xfId="190"/>
    <cellStyle name="Normal 13 9 2" xfId="301"/>
    <cellStyle name="Normal 14" xfId="237"/>
    <cellStyle name="Normal 14 7" xfId="165"/>
    <cellStyle name="Normal 15" xfId="340"/>
    <cellStyle name="Normal 190 3" xfId="174"/>
    <cellStyle name="Normal 192 3" xfId="157"/>
    <cellStyle name="Normal 197 3" xfId="175"/>
    <cellStyle name="Normal 2" xfId="42"/>
    <cellStyle name="Normal 2 10" xfId="145"/>
    <cellStyle name="Normal 2 2" xfId="76"/>
    <cellStyle name="Normal 2 2 15 2" xfId="152"/>
    <cellStyle name="Normal 2 2 2" xfId="77"/>
    <cellStyle name="Normal 2 2 2 12" xfId="136"/>
    <cellStyle name="Normal 2 2 2 2" xfId="232"/>
    <cellStyle name="Normal 2 2 24" xfId="125"/>
    <cellStyle name="Normal 2 2 3" xfId="115"/>
    <cellStyle name="Normal 2 3" xfId="78"/>
    <cellStyle name="Normal 2 3 2" xfId="79"/>
    <cellStyle name="Normal 2 3 2 2" xfId="187"/>
    <cellStyle name="Normal 2 3 3" xfId="80"/>
    <cellStyle name="Normal 2 33" xfId="181"/>
    <cellStyle name="Normal 2 33 2" xfId="295"/>
    <cellStyle name="Normal 2 4" xfId="81"/>
    <cellStyle name="Normal 2 5" xfId="82"/>
    <cellStyle name="Normal 2 6" xfId="106"/>
    <cellStyle name="Normal 3" xfId="43"/>
    <cellStyle name="Normal 3 14" xfId="202"/>
    <cellStyle name="Normal 3 2" xfId="107"/>
    <cellStyle name="Normal 3 2 2" xfId="120"/>
    <cellStyle name="Normal 3 2 2 13" xfId="130"/>
    <cellStyle name="Normal 3 2 3 11" xfId="224"/>
    <cellStyle name="Normal 3 3" xfId="83"/>
    <cellStyle name="Normal 3 3 2" xfId="122"/>
    <cellStyle name="Normal 3 4" xfId="117"/>
    <cellStyle name="Normal 311 2" xfId="156"/>
    <cellStyle name="Normal 319" xfId="44"/>
    <cellStyle name="Normal 319 2" xfId="143"/>
    <cellStyle name="Normal 319 3" xfId="209"/>
    <cellStyle name="Normal 320 2" xfId="204"/>
    <cellStyle name="Normal 320 2 2" xfId="312"/>
    <cellStyle name="Normal 324" xfId="171"/>
    <cellStyle name="Normal 324 2" xfId="289"/>
    <cellStyle name="Normal 326" xfId="128"/>
    <cellStyle name="Normal 331" xfId="170"/>
    <cellStyle name="Normal 332" xfId="160"/>
    <cellStyle name="Normal 332 2" xfId="282"/>
    <cellStyle name="Normal 333" xfId="151"/>
    <cellStyle name="Normal 333 2" xfId="277"/>
    <cellStyle name="Normal 348" xfId="218"/>
    <cellStyle name="Normal 348 2" xfId="323"/>
    <cellStyle name="Normal 352" xfId="217"/>
    <cellStyle name="Normal 352 2" xfId="322"/>
    <cellStyle name="Normal 356" xfId="163"/>
    <cellStyle name="Normal 356 2" xfId="284"/>
    <cellStyle name="Normal 4" xfId="84"/>
    <cellStyle name="Normal 4 2" xfId="118"/>
    <cellStyle name="Normal 4 4" xfId="45"/>
    <cellStyle name="Normal 43 2" xfId="341"/>
    <cellStyle name="Normal 44" xfId="85"/>
    <cellStyle name="Normal 44 2" xfId="46"/>
    <cellStyle name="Normal 45 2" xfId="47"/>
    <cellStyle name="Normal 46 2" xfId="48"/>
    <cellStyle name="Normal 48" xfId="86"/>
    <cellStyle name="Normal 48 2" xfId="49"/>
    <cellStyle name="Normal 5" xfId="87"/>
    <cellStyle name="Normal 5 19" xfId="131"/>
    <cellStyle name="Normal 5 2" xfId="261"/>
    <cellStyle name="Normal 5 2 2 2" xfId="230"/>
    <cellStyle name="Normal 55" xfId="88"/>
    <cellStyle name="Normal 55 5" xfId="138"/>
    <cellStyle name="Normal 58" xfId="89"/>
    <cellStyle name="Normal 6" xfId="90"/>
    <cellStyle name="Normal 6 2" xfId="262"/>
    <cellStyle name="Normal 6 2 2 2" xfId="141"/>
    <cellStyle name="Normal 7" xfId="91"/>
    <cellStyle name="Normal 7 2" xfId="336"/>
    <cellStyle name="Normal 7 3" xfId="109"/>
    <cellStyle name="Normal 71" xfId="92"/>
    <cellStyle name="Normal 8" xfId="93"/>
    <cellStyle name="Normal 8 2" xfId="177"/>
    <cellStyle name="Normal 8 2 5" xfId="178"/>
    <cellStyle name="Normal 8 2 5 2" xfId="293"/>
    <cellStyle name="Normal 8 3" xfId="338"/>
    <cellStyle name="Normal 9" xfId="94"/>
    <cellStyle name="Normal 9 2" xfId="339"/>
    <cellStyle name="Note" xfId="50" builtinId="10" customBuiltin="1"/>
    <cellStyle name="Note 2" xfId="260"/>
    <cellStyle name="Output" xfId="51" builtinId="21" customBuiltin="1"/>
    <cellStyle name="Output Amounts" xfId="95"/>
    <cellStyle name="Output Column Headings" xfId="96"/>
    <cellStyle name="Output Line Items" xfId="97"/>
    <cellStyle name="Output Report Heading" xfId="98"/>
    <cellStyle name="Output Report Title" xfId="99"/>
    <cellStyle name="Percent [2]" xfId="100"/>
    <cellStyle name="Percent 10 5" xfId="144"/>
    <cellStyle name="Percent 102" xfId="206"/>
    <cellStyle name="Percent 108" xfId="179"/>
    <cellStyle name="Percent 129" xfId="159"/>
    <cellStyle name="Percent 129 2" xfId="281"/>
    <cellStyle name="Percent 130" xfId="166"/>
    <cellStyle name="Percent 130 2" xfId="286"/>
    <cellStyle name="Percent 2" xfId="101"/>
    <cellStyle name="Percent 2 10" xfId="183"/>
    <cellStyle name="Percent 2 10 2" xfId="297"/>
    <cellStyle name="Percent 2 2" xfId="102"/>
    <cellStyle name="Percent 2 2 2" xfId="234"/>
    <cellStyle name="Percent 2 3" xfId="111"/>
    <cellStyle name="Percent 2 3 3" xfId="150"/>
    <cellStyle name="Percent 2 7" xfId="140"/>
    <cellStyle name="Percent 3" xfId="103"/>
    <cellStyle name="Percent 3 2" xfId="265"/>
    <cellStyle name="Percent 4" xfId="123"/>
    <cellStyle name="Percent 4 6" xfId="158"/>
    <cellStyle name="Percent 5" xfId="236"/>
    <cellStyle name="Percent 5 11" xfId="197"/>
    <cellStyle name="Percent 5 11 2" xfId="308"/>
    <cellStyle name="Percent 5 8" xfId="193"/>
    <cellStyle name="Percent 5 8 2" xfId="304"/>
    <cellStyle name="Percent 6" xfId="235"/>
    <cellStyle name="Quantity" xfId="104"/>
    <cellStyle name="Title" xfId="52" builtinId="15" customBuiltin="1"/>
    <cellStyle name="Total" xfId="53" builtinId="25" customBuiltin="1"/>
    <cellStyle name="Warning Text" xfId="54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tabSelected="1" zoomScaleNormal="100" zoomScaleSheetLayoutView="100" workbookViewId="0">
      <selection activeCell="A144" sqref="A144:XFD144"/>
    </sheetView>
  </sheetViews>
  <sheetFormatPr defaultColWidth="9.140625" defaultRowHeight="20.100000000000001" customHeight="1"/>
  <cols>
    <col min="1" max="3" width="1.28515625" style="2" customWidth="1"/>
    <col min="4" max="4" width="29.140625" style="2" customWidth="1"/>
    <col min="5" max="5" width="7.7109375" style="2" customWidth="1"/>
    <col min="6" max="6" width="0.7109375" style="2" customWidth="1"/>
    <col min="7" max="7" width="13.7109375" style="3" customWidth="1"/>
    <col min="8" max="8" width="0.7109375" style="4" customWidth="1"/>
    <col min="9" max="9" width="11.7109375" style="3" customWidth="1"/>
    <col min="10" max="10" width="0.7109375" style="4" customWidth="1"/>
    <col min="11" max="11" width="13.7109375" style="3" customWidth="1"/>
    <col min="12" max="12" width="0.7109375" style="4" customWidth="1"/>
    <col min="13" max="13" width="11.7109375" style="3" customWidth="1"/>
    <col min="14" max="16384" width="9.140625" style="2"/>
  </cols>
  <sheetData>
    <row r="1" spans="1:13" ht="20.100000000000001" customHeight="1">
      <c r="A1" s="1" t="s">
        <v>0</v>
      </c>
      <c r="B1" s="1"/>
      <c r="C1" s="1"/>
      <c r="D1" s="1"/>
    </row>
    <row r="2" spans="1:13" ht="20.100000000000001" customHeight="1">
      <c r="A2" s="1" t="s">
        <v>1</v>
      </c>
      <c r="B2" s="1"/>
      <c r="C2" s="1"/>
      <c r="D2" s="1"/>
    </row>
    <row r="3" spans="1:13" ht="20.100000000000001" customHeight="1">
      <c r="A3" s="5" t="s">
        <v>220</v>
      </c>
      <c r="B3" s="5"/>
      <c r="C3" s="5"/>
      <c r="D3" s="5"/>
      <c r="E3" s="6"/>
      <c r="F3" s="6"/>
      <c r="G3" s="7"/>
      <c r="H3" s="8"/>
      <c r="I3" s="7"/>
      <c r="J3" s="8"/>
      <c r="K3" s="7"/>
      <c r="L3" s="8"/>
      <c r="M3" s="7"/>
    </row>
    <row r="4" spans="1:13" ht="13.5" customHeight="1"/>
    <row r="5" spans="1:13" ht="18" customHeight="1">
      <c r="G5" s="201" t="s">
        <v>2</v>
      </c>
      <c r="H5" s="201"/>
      <c r="I5" s="201"/>
      <c r="J5" s="3"/>
      <c r="K5" s="201" t="s">
        <v>3</v>
      </c>
      <c r="L5" s="201"/>
      <c r="M5" s="201"/>
    </row>
    <row r="6" spans="1:13" ht="18" customHeight="1">
      <c r="G6" s="64" t="s">
        <v>214</v>
      </c>
      <c r="H6" s="64"/>
      <c r="I6" s="64" t="s">
        <v>215</v>
      </c>
      <c r="J6" s="3"/>
      <c r="K6" s="64" t="s">
        <v>214</v>
      </c>
      <c r="L6" s="64"/>
      <c r="M6" s="64" t="s">
        <v>215</v>
      </c>
    </row>
    <row r="7" spans="1:13" ht="18" customHeight="1">
      <c r="G7" s="9" t="s">
        <v>221</v>
      </c>
      <c r="H7" s="10"/>
      <c r="I7" s="11" t="s">
        <v>4</v>
      </c>
      <c r="K7" s="9" t="s">
        <v>221</v>
      </c>
      <c r="L7" s="10"/>
      <c r="M7" s="11" t="s">
        <v>4</v>
      </c>
    </row>
    <row r="8" spans="1:13" ht="18" customHeight="1">
      <c r="G8" s="12" t="s">
        <v>180</v>
      </c>
      <c r="H8" s="13"/>
      <c r="I8" s="13" t="s">
        <v>163</v>
      </c>
      <c r="J8" s="13"/>
      <c r="K8" s="12" t="s">
        <v>180</v>
      </c>
      <c r="L8" s="13"/>
      <c r="M8" s="13" t="s">
        <v>163</v>
      </c>
    </row>
    <row r="9" spans="1:13" ht="18" customHeight="1">
      <c r="A9" s="14"/>
      <c r="B9" s="14"/>
      <c r="C9" s="14"/>
      <c r="D9" s="14"/>
      <c r="E9" s="15" t="s">
        <v>5</v>
      </c>
      <c r="F9" s="16"/>
      <c r="G9" s="17" t="s">
        <v>6</v>
      </c>
      <c r="H9" s="13"/>
      <c r="I9" s="17" t="s">
        <v>6</v>
      </c>
      <c r="J9" s="13"/>
      <c r="K9" s="17" t="s">
        <v>6</v>
      </c>
      <c r="L9" s="13"/>
      <c r="M9" s="17" t="s">
        <v>6</v>
      </c>
    </row>
    <row r="10" spans="1:13" ht="18" customHeight="1">
      <c r="A10" s="18" t="s">
        <v>7</v>
      </c>
      <c r="B10" s="18"/>
      <c r="C10" s="18"/>
      <c r="D10" s="18"/>
      <c r="E10" s="19"/>
      <c r="F10" s="20"/>
      <c r="G10" s="21"/>
      <c r="K10" s="21"/>
    </row>
    <row r="11" spans="1:13" ht="5.0999999999999996" customHeight="1">
      <c r="A11" s="18"/>
      <c r="B11" s="18"/>
      <c r="C11" s="18"/>
      <c r="D11" s="18"/>
      <c r="E11" s="19"/>
      <c r="F11" s="20"/>
      <c r="G11" s="21"/>
      <c r="K11" s="21"/>
    </row>
    <row r="12" spans="1:13" ht="18" customHeight="1">
      <c r="A12" s="18" t="s">
        <v>8</v>
      </c>
      <c r="B12" s="18"/>
      <c r="C12" s="18"/>
      <c r="D12" s="19"/>
      <c r="E12" s="20"/>
      <c r="F12" s="20"/>
      <c r="G12" s="21"/>
      <c r="K12" s="21"/>
    </row>
    <row r="13" spans="1:13" ht="5.0999999999999996" customHeight="1">
      <c r="A13" s="18"/>
      <c r="B13" s="18"/>
      <c r="C13" s="18"/>
      <c r="D13" s="19"/>
      <c r="E13" s="20"/>
      <c r="F13" s="20"/>
      <c r="G13" s="21"/>
      <c r="K13" s="21"/>
    </row>
    <row r="14" spans="1:13" ht="18" customHeight="1">
      <c r="A14" s="2" t="s">
        <v>9</v>
      </c>
      <c r="D14" s="19"/>
      <c r="E14" s="20"/>
      <c r="F14" s="20"/>
      <c r="G14" s="21">
        <v>3706584997</v>
      </c>
      <c r="I14" s="3">
        <v>2680759857</v>
      </c>
      <c r="K14" s="21">
        <v>975436550</v>
      </c>
      <c r="M14" s="3">
        <v>867539934</v>
      </c>
    </row>
    <row r="15" spans="1:13" ht="18" customHeight="1">
      <c r="A15" s="2" t="s">
        <v>182</v>
      </c>
      <c r="D15" s="19"/>
      <c r="E15" s="20"/>
      <c r="F15" s="20"/>
      <c r="G15" s="21"/>
      <c r="K15" s="21"/>
    </row>
    <row r="16" spans="1:13" ht="18" customHeight="1">
      <c r="B16" s="2" t="s">
        <v>183</v>
      </c>
      <c r="D16" s="19"/>
      <c r="E16" s="20">
        <v>7</v>
      </c>
      <c r="F16" s="20"/>
      <c r="G16" s="21">
        <v>54</v>
      </c>
      <c r="I16" s="3">
        <v>0</v>
      </c>
      <c r="K16" s="21">
        <v>54</v>
      </c>
      <c r="M16" s="3">
        <v>0</v>
      </c>
    </row>
    <row r="17" spans="1:13" ht="18" customHeight="1">
      <c r="A17" s="2" t="s">
        <v>10</v>
      </c>
      <c r="D17" s="19"/>
      <c r="E17" s="20"/>
      <c r="F17" s="20"/>
      <c r="G17" s="22">
        <v>0</v>
      </c>
      <c r="I17" s="3">
        <v>247139641</v>
      </c>
      <c r="K17" s="22">
        <v>0</v>
      </c>
      <c r="M17" s="3">
        <v>212057400</v>
      </c>
    </row>
    <row r="18" spans="1:13" ht="18" customHeight="1">
      <c r="A18" s="2" t="s">
        <v>11</v>
      </c>
      <c r="D18" s="19"/>
      <c r="E18" s="20"/>
      <c r="F18" s="20"/>
      <c r="G18" s="21">
        <v>675251954</v>
      </c>
      <c r="I18" s="3">
        <v>920844308</v>
      </c>
      <c r="K18" s="21">
        <v>277875292</v>
      </c>
      <c r="M18" s="3">
        <v>237335130</v>
      </c>
    </row>
    <row r="19" spans="1:13" ht="18" customHeight="1">
      <c r="A19" s="2" t="s">
        <v>12</v>
      </c>
      <c r="B19" s="19"/>
      <c r="C19" s="19"/>
      <c r="D19" s="19"/>
      <c r="E19" s="20"/>
      <c r="F19" s="20"/>
      <c r="G19" s="21">
        <v>320990552</v>
      </c>
      <c r="I19" s="3">
        <v>283490552</v>
      </c>
      <c r="K19" s="21">
        <v>9529340000</v>
      </c>
      <c r="M19" s="3">
        <v>8001150000</v>
      </c>
    </row>
    <row r="20" spans="1:13" ht="18" customHeight="1">
      <c r="A20" s="2" t="s">
        <v>182</v>
      </c>
      <c r="B20" s="19"/>
      <c r="C20" s="19"/>
      <c r="D20" s="19"/>
      <c r="E20" s="20"/>
      <c r="F20" s="20"/>
      <c r="G20" s="21"/>
      <c r="K20" s="21"/>
    </row>
    <row r="21" spans="1:13" ht="18" customHeight="1">
      <c r="B21" s="19" t="s">
        <v>185</v>
      </c>
      <c r="C21" s="19"/>
      <c r="D21" s="19"/>
      <c r="E21" s="20"/>
      <c r="F21" s="20"/>
      <c r="G21" s="21">
        <v>699612</v>
      </c>
      <c r="I21" s="3">
        <v>0</v>
      </c>
      <c r="K21" s="21">
        <v>0</v>
      </c>
      <c r="M21" s="3">
        <v>0</v>
      </c>
    </row>
    <row r="22" spans="1:13" ht="18" customHeight="1">
      <c r="A22" s="2" t="s">
        <v>13</v>
      </c>
      <c r="B22" s="19"/>
      <c r="C22" s="19"/>
      <c r="D22" s="19"/>
      <c r="E22" s="20">
        <v>9</v>
      </c>
      <c r="F22" s="20"/>
      <c r="G22" s="21">
        <v>12597549228</v>
      </c>
      <c r="I22" s="3">
        <v>12788565570</v>
      </c>
      <c r="K22" s="21">
        <v>0</v>
      </c>
      <c r="M22" s="3">
        <v>0</v>
      </c>
    </row>
    <row r="23" spans="1:13" ht="18.75">
      <c r="A23" s="2" t="s">
        <v>14</v>
      </c>
      <c r="B23" s="19"/>
      <c r="C23" s="19"/>
      <c r="D23" s="19"/>
      <c r="E23" s="20"/>
      <c r="F23" s="20"/>
      <c r="G23" s="21">
        <v>439006353</v>
      </c>
      <c r="I23" s="3">
        <v>440650247</v>
      </c>
      <c r="K23" s="21">
        <v>46294895</v>
      </c>
      <c r="M23" s="3">
        <v>77136975</v>
      </c>
    </row>
    <row r="24" spans="1:13" ht="18" customHeight="1">
      <c r="A24" s="2" t="s">
        <v>188</v>
      </c>
      <c r="D24" s="19"/>
      <c r="E24" s="20">
        <v>10</v>
      </c>
      <c r="F24" s="20"/>
      <c r="G24" s="23">
        <v>1177125254</v>
      </c>
      <c r="I24" s="7">
        <v>0</v>
      </c>
      <c r="K24" s="23">
        <v>0</v>
      </c>
      <c r="M24" s="7">
        <v>0</v>
      </c>
    </row>
    <row r="25" spans="1:13" ht="5.0999999999999996" customHeight="1">
      <c r="A25" s="19"/>
      <c r="B25" s="19"/>
      <c r="C25" s="19"/>
      <c r="D25" s="19"/>
      <c r="E25" s="20"/>
      <c r="F25" s="20"/>
      <c r="G25" s="21"/>
      <c r="K25" s="21"/>
    </row>
    <row r="26" spans="1:13" ht="18" customHeight="1">
      <c r="A26" s="18" t="s">
        <v>15</v>
      </c>
      <c r="D26" s="19"/>
      <c r="E26" s="20"/>
      <c r="F26" s="20"/>
      <c r="G26" s="23">
        <f>SUM(G14:G25)</f>
        <v>18917208004</v>
      </c>
      <c r="I26" s="7">
        <f>SUM(I14:I25)</f>
        <v>17361450175</v>
      </c>
      <c r="K26" s="23">
        <f>SUM(K14:K25)</f>
        <v>10828946791</v>
      </c>
      <c r="M26" s="7">
        <f>SUM(M14:M25)</f>
        <v>9395219439</v>
      </c>
    </row>
    <row r="27" spans="1:13" ht="8.1" customHeight="1">
      <c r="A27" s="19"/>
      <c r="B27" s="19"/>
      <c r="C27" s="19"/>
      <c r="D27" s="19"/>
      <c r="E27" s="20"/>
      <c r="F27" s="20"/>
      <c r="G27" s="21"/>
      <c r="K27" s="21"/>
    </row>
    <row r="28" spans="1:13" ht="18" customHeight="1">
      <c r="A28" s="18" t="s">
        <v>16</v>
      </c>
      <c r="B28" s="18"/>
      <c r="C28" s="18"/>
      <c r="D28" s="19"/>
      <c r="E28" s="20"/>
      <c r="F28" s="20"/>
      <c r="G28" s="21"/>
      <c r="K28" s="21"/>
    </row>
    <row r="29" spans="1:13" ht="5.0999999999999996" customHeight="1">
      <c r="A29" s="19"/>
      <c r="B29" s="19"/>
      <c r="C29" s="19"/>
      <c r="D29" s="19"/>
      <c r="E29" s="20"/>
      <c r="F29" s="20"/>
      <c r="G29" s="21"/>
      <c r="K29" s="21"/>
    </row>
    <row r="30" spans="1:13" ht="17.649999999999999" customHeight="1">
      <c r="A30" s="19" t="s">
        <v>182</v>
      </c>
      <c r="B30" s="19"/>
      <c r="C30" s="19"/>
      <c r="D30" s="19"/>
      <c r="E30" s="20"/>
      <c r="F30" s="20"/>
      <c r="G30" s="22"/>
      <c r="H30" s="24"/>
      <c r="I30" s="25"/>
      <c r="J30" s="24"/>
      <c r="K30" s="22"/>
      <c r="L30" s="24"/>
      <c r="M30" s="25"/>
    </row>
    <row r="31" spans="1:13" ht="17.649999999999999" customHeight="1">
      <c r="A31" s="19"/>
      <c r="B31" s="19" t="s">
        <v>183</v>
      </c>
      <c r="C31" s="19"/>
      <c r="D31" s="19"/>
      <c r="E31" s="20">
        <v>7</v>
      </c>
      <c r="F31" s="20"/>
      <c r="G31" s="22">
        <v>714000171</v>
      </c>
      <c r="H31" s="24"/>
      <c r="I31" s="25">
        <v>0</v>
      </c>
      <c r="J31" s="24"/>
      <c r="K31" s="22">
        <v>0</v>
      </c>
      <c r="L31" s="24"/>
      <c r="M31" s="25">
        <v>0</v>
      </c>
    </row>
    <row r="32" spans="1:13" ht="17.649999999999999" customHeight="1">
      <c r="A32" s="19" t="s">
        <v>182</v>
      </c>
      <c r="B32" s="19"/>
      <c r="C32" s="19"/>
      <c r="D32" s="19"/>
      <c r="E32" s="20"/>
      <c r="F32" s="20"/>
      <c r="G32" s="22"/>
      <c r="H32" s="24"/>
      <c r="I32" s="25"/>
      <c r="J32" s="24"/>
      <c r="K32" s="22"/>
      <c r="L32" s="24"/>
      <c r="M32" s="25"/>
    </row>
    <row r="33" spans="1:13" ht="17.649999999999999" customHeight="1">
      <c r="A33" s="19"/>
      <c r="B33" s="19" t="s">
        <v>184</v>
      </c>
      <c r="C33" s="19"/>
      <c r="D33" s="19"/>
      <c r="E33" s="20">
        <v>7</v>
      </c>
      <c r="F33" s="20"/>
      <c r="G33" s="22">
        <v>6567544833</v>
      </c>
      <c r="H33" s="24"/>
      <c r="I33" s="25">
        <v>0</v>
      </c>
      <c r="J33" s="24"/>
      <c r="K33" s="22">
        <v>5734596441</v>
      </c>
      <c r="L33" s="24"/>
      <c r="M33" s="25">
        <v>0</v>
      </c>
    </row>
    <row r="34" spans="1:13" ht="17.649999999999999" customHeight="1">
      <c r="A34" s="19" t="s">
        <v>17</v>
      </c>
      <c r="B34" s="19"/>
      <c r="C34" s="19"/>
      <c r="D34" s="19"/>
      <c r="E34" s="20"/>
      <c r="F34" s="20"/>
      <c r="G34" s="22">
        <v>0</v>
      </c>
      <c r="H34" s="24"/>
      <c r="I34" s="25">
        <v>7888354491</v>
      </c>
      <c r="J34" s="24"/>
      <c r="K34" s="22">
        <v>0</v>
      </c>
      <c r="L34" s="24"/>
      <c r="M34" s="25">
        <v>6960460043</v>
      </c>
    </row>
    <row r="35" spans="1:13" ht="18" customHeight="1">
      <c r="A35" s="19" t="s">
        <v>18</v>
      </c>
      <c r="B35" s="19"/>
      <c r="C35" s="19"/>
      <c r="D35" s="19"/>
      <c r="E35" s="20"/>
      <c r="F35" s="20"/>
      <c r="G35" s="22">
        <v>13583166137</v>
      </c>
      <c r="H35" s="24"/>
      <c r="I35" s="25">
        <v>15475998867</v>
      </c>
      <c r="J35" s="24"/>
      <c r="K35" s="22">
        <v>0</v>
      </c>
      <c r="L35" s="24"/>
      <c r="M35" s="25">
        <v>0</v>
      </c>
    </row>
    <row r="36" spans="1:13" ht="18" customHeight="1">
      <c r="A36" s="19" t="s">
        <v>19</v>
      </c>
      <c r="B36" s="19"/>
      <c r="C36" s="19"/>
      <c r="D36" s="19"/>
      <c r="E36" s="20"/>
      <c r="F36" s="20"/>
      <c r="G36" s="22">
        <v>0</v>
      </c>
      <c r="H36" s="24"/>
      <c r="I36" s="25">
        <v>0</v>
      </c>
      <c r="J36" s="24"/>
      <c r="K36" s="22">
        <v>26317683307</v>
      </c>
      <c r="L36" s="24"/>
      <c r="M36" s="25">
        <v>26317590807</v>
      </c>
    </row>
    <row r="37" spans="1:13" ht="18" customHeight="1">
      <c r="A37" s="19" t="s">
        <v>20</v>
      </c>
      <c r="B37" s="19"/>
      <c r="C37" s="19"/>
      <c r="D37" s="19"/>
      <c r="E37" s="20"/>
      <c r="F37" s="20"/>
      <c r="G37" s="22">
        <v>2199724433</v>
      </c>
      <c r="H37" s="24"/>
      <c r="I37" s="25">
        <v>2405534065</v>
      </c>
      <c r="J37" s="24"/>
      <c r="K37" s="22">
        <v>966078998</v>
      </c>
      <c r="L37" s="24"/>
      <c r="M37" s="25">
        <v>1014808998</v>
      </c>
    </row>
    <row r="38" spans="1:13" ht="18" customHeight="1">
      <c r="A38" s="19" t="s">
        <v>21</v>
      </c>
      <c r="B38" s="19"/>
      <c r="C38" s="19"/>
      <c r="D38" s="19"/>
      <c r="E38" s="20"/>
      <c r="F38" s="20"/>
      <c r="G38" s="22">
        <v>0</v>
      </c>
      <c r="H38" s="24"/>
      <c r="I38" s="25">
        <v>555340519</v>
      </c>
      <c r="J38" s="24"/>
      <c r="K38" s="22">
        <v>0</v>
      </c>
      <c r="L38" s="24"/>
      <c r="M38" s="25">
        <v>0</v>
      </c>
    </row>
    <row r="39" spans="1:13" ht="18" customHeight="1">
      <c r="A39" s="19" t="s">
        <v>22</v>
      </c>
      <c r="B39" s="19"/>
      <c r="C39" s="19"/>
      <c r="D39" s="19"/>
      <c r="E39" s="20">
        <v>12</v>
      </c>
      <c r="F39" s="20"/>
      <c r="G39" s="22">
        <v>11643637315</v>
      </c>
      <c r="H39" s="24"/>
      <c r="I39" s="25">
        <v>10322948323</v>
      </c>
      <c r="J39" s="24"/>
      <c r="K39" s="22">
        <v>4313875909</v>
      </c>
      <c r="L39" s="24"/>
      <c r="M39" s="25">
        <v>2768250543</v>
      </c>
    </row>
    <row r="40" spans="1:13" ht="18" customHeight="1">
      <c r="A40" s="26" t="s">
        <v>23</v>
      </c>
      <c r="B40" s="19"/>
      <c r="C40" s="19"/>
      <c r="D40" s="19"/>
      <c r="E40" s="20"/>
      <c r="F40" s="20"/>
      <c r="G40" s="22">
        <v>6318116468</v>
      </c>
      <c r="H40" s="24"/>
      <c r="I40" s="25">
        <v>5358743048</v>
      </c>
      <c r="J40" s="24"/>
      <c r="K40" s="22">
        <v>360263224</v>
      </c>
      <c r="L40" s="24"/>
      <c r="M40" s="25">
        <v>173685931</v>
      </c>
    </row>
    <row r="41" spans="1:13" ht="18" customHeight="1">
      <c r="A41" s="19" t="s">
        <v>24</v>
      </c>
      <c r="B41" s="19"/>
      <c r="C41" s="19"/>
      <c r="D41" s="19"/>
      <c r="E41" s="20"/>
      <c r="F41" s="20"/>
      <c r="G41" s="22">
        <v>4118659963</v>
      </c>
      <c r="H41" s="24"/>
      <c r="I41" s="25">
        <v>4118659963</v>
      </c>
      <c r="J41" s="24"/>
      <c r="K41" s="22">
        <v>0</v>
      </c>
      <c r="L41" s="24"/>
      <c r="M41" s="25">
        <v>0</v>
      </c>
    </row>
    <row r="42" spans="1:13" ht="18" customHeight="1">
      <c r="A42" s="19" t="s">
        <v>25</v>
      </c>
      <c r="B42" s="19"/>
      <c r="C42" s="19"/>
      <c r="D42" s="19"/>
      <c r="E42" s="20"/>
      <c r="F42" s="20"/>
      <c r="G42" s="22">
        <v>17575045652</v>
      </c>
      <c r="H42" s="24"/>
      <c r="I42" s="25">
        <v>17575045652</v>
      </c>
      <c r="J42" s="24"/>
      <c r="K42" s="22">
        <v>0</v>
      </c>
      <c r="L42" s="24"/>
      <c r="M42" s="25">
        <v>0</v>
      </c>
    </row>
    <row r="43" spans="1:13" ht="18" customHeight="1">
      <c r="A43" s="19" t="s">
        <v>26</v>
      </c>
      <c r="B43" s="19"/>
      <c r="C43" s="19"/>
      <c r="D43" s="19"/>
      <c r="E43" s="20"/>
      <c r="F43" s="20"/>
      <c r="G43" s="22">
        <v>179235483</v>
      </c>
      <c r="H43" s="24"/>
      <c r="I43" s="25">
        <v>116590082</v>
      </c>
      <c r="J43" s="24"/>
      <c r="K43" s="22">
        <v>0</v>
      </c>
      <c r="L43" s="24"/>
      <c r="M43" s="25">
        <v>0</v>
      </c>
    </row>
    <row r="44" spans="1:13" ht="18" customHeight="1">
      <c r="A44" s="19" t="s">
        <v>27</v>
      </c>
      <c r="B44" s="19"/>
      <c r="C44" s="19"/>
      <c r="D44" s="19"/>
      <c r="E44" s="20"/>
      <c r="F44" s="20"/>
      <c r="G44" s="27">
        <v>1338384145</v>
      </c>
      <c r="H44" s="24"/>
      <c r="I44" s="28">
        <v>1085165671</v>
      </c>
      <c r="J44" s="24"/>
      <c r="K44" s="27">
        <v>75654751</v>
      </c>
      <c r="L44" s="24"/>
      <c r="M44" s="28">
        <v>59834934</v>
      </c>
    </row>
    <row r="45" spans="1:13" ht="5.0999999999999996" customHeight="1">
      <c r="A45" s="19"/>
      <c r="B45" s="19"/>
      <c r="C45" s="19"/>
      <c r="D45" s="19"/>
      <c r="E45" s="20"/>
      <c r="F45" s="20"/>
      <c r="G45" s="21"/>
      <c r="K45" s="21"/>
    </row>
    <row r="46" spans="1:13" ht="18" customHeight="1">
      <c r="A46" s="18" t="s">
        <v>28</v>
      </c>
      <c r="B46" s="18"/>
      <c r="C46" s="18"/>
      <c r="D46" s="19"/>
      <c r="E46" s="20"/>
      <c r="F46" s="20"/>
      <c r="G46" s="23">
        <f>SUM(G30:G45)</f>
        <v>64237514600</v>
      </c>
      <c r="I46" s="7">
        <f>SUM(I30:I45)</f>
        <v>64902380681</v>
      </c>
      <c r="K46" s="23">
        <f>SUM(K30:K45)</f>
        <v>37768152630</v>
      </c>
      <c r="M46" s="7">
        <f>SUM(M30:M45)</f>
        <v>37294631256</v>
      </c>
    </row>
    <row r="47" spans="1:13" ht="5.0999999999999996" customHeight="1">
      <c r="A47" s="19"/>
      <c r="B47" s="19"/>
      <c r="C47" s="19"/>
      <c r="D47" s="19"/>
      <c r="E47" s="20"/>
      <c r="F47" s="20"/>
      <c r="G47" s="21"/>
      <c r="K47" s="21"/>
    </row>
    <row r="48" spans="1:13" ht="18" customHeight="1" thickBot="1">
      <c r="A48" s="18" t="s">
        <v>29</v>
      </c>
      <c r="B48" s="18"/>
      <c r="C48" s="18"/>
      <c r="D48" s="19"/>
      <c r="E48" s="20"/>
      <c r="F48" s="20"/>
      <c r="G48" s="29">
        <f>+G46+G26</f>
        <v>83154722604</v>
      </c>
      <c r="I48" s="30">
        <f>+I46+I26</f>
        <v>82263830856</v>
      </c>
      <c r="K48" s="29">
        <f>+K46+K26</f>
        <v>48597099421</v>
      </c>
      <c r="M48" s="30">
        <f>+M46+M26</f>
        <v>46689850695</v>
      </c>
    </row>
    <row r="49" spans="1:13" ht="18" customHeight="1" thickTop="1">
      <c r="A49" s="18"/>
      <c r="B49" s="18"/>
      <c r="C49" s="18"/>
      <c r="D49" s="19"/>
      <c r="E49" s="20"/>
      <c r="F49" s="20"/>
      <c r="G49" s="31"/>
      <c r="H49" s="3"/>
      <c r="I49" s="31"/>
      <c r="J49" s="3"/>
      <c r="K49" s="31"/>
      <c r="M49" s="31"/>
    </row>
    <row r="50" spans="1:13" ht="19.899999999999999" customHeight="1">
      <c r="A50" s="32" t="s">
        <v>30</v>
      </c>
      <c r="B50" s="18"/>
      <c r="C50" s="18"/>
      <c r="D50" s="19"/>
      <c r="E50" s="20"/>
      <c r="F50" s="20"/>
    </row>
    <row r="51" spans="1:13" ht="0.6" customHeight="1">
      <c r="A51" s="32"/>
      <c r="B51" s="18"/>
      <c r="C51" s="18"/>
      <c r="D51" s="19"/>
      <c r="E51" s="20"/>
      <c r="F51" s="20"/>
    </row>
    <row r="52" spans="1:13" ht="21.95" customHeight="1">
      <c r="A52" s="33" t="s">
        <v>31</v>
      </c>
      <c r="B52" s="34"/>
      <c r="C52" s="34"/>
      <c r="D52" s="34"/>
      <c r="E52" s="34"/>
      <c r="F52" s="35"/>
      <c r="G52" s="7"/>
      <c r="H52" s="8"/>
      <c r="I52" s="7"/>
      <c r="J52" s="8"/>
      <c r="K52" s="7"/>
      <c r="L52" s="8"/>
      <c r="M52" s="7"/>
    </row>
    <row r="53" spans="1:13" ht="20.100000000000001" customHeight="1">
      <c r="A53" s="1" t="s">
        <v>0</v>
      </c>
      <c r="B53" s="1"/>
      <c r="C53" s="1"/>
      <c r="D53" s="1"/>
    </row>
    <row r="54" spans="1:13" ht="20.100000000000001" customHeight="1">
      <c r="A54" s="1" t="s">
        <v>1</v>
      </c>
      <c r="B54" s="1"/>
      <c r="C54" s="1"/>
      <c r="D54" s="1"/>
    </row>
    <row r="55" spans="1:13" ht="20.100000000000001" customHeight="1">
      <c r="A55" s="5" t="str">
        <f>$A$3</f>
        <v>ณ วันที่ 30 กันยายน พ.ศ. 2563</v>
      </c>
      <c r="B55" s="5"/>
      <c r="C55" s="5"/>
      <c r="D55" s="5"/>
      <c r="E55" s="6"/>
      <c r="F55" s="6"/>
      <c r="G55" s="7"/>
      <c r="H55" s="8"/>
      <c r="I55" s="7"/>
      <c r="J55" s="8"/>
      <c r="K55" s="7"/>
      <c r="L55" s="8"/>
      <c r="M55" s="7"/>
    </row>
    <row r="57" spans="1:13" ht="20.100000000000001" customHeight="1">
      <c r="G57" s="201" t="s">
        <v>2</v>
      </c>
      <c r="H57" s="201"/>
      <c r="I57" s="201"/>
      <c r="J57" s="3"/>
      <c r="K57" s="201" t="s">
        <v>3</v>
      </c>
      <c r="L57" s="201"/>
      <c r="M57" s="201"/>
    </row>
    <row r="58" spans="1:13" ht="20.100000000000001" customHeight="1">
      <c r="G58" s="64" t="s">
        <v>214</v>
      </c>
      <c r="H58" s="64"/>
      <c r="I58" s="64" t="s">
        <v>215</v>
      </c>
      <c r="J58" s="3"/>
      <c r="K58" s="64" t="s">
        <v>214</v>
      </c>
      <c r="L58" s="64"/>
      <c r="M58" s="64" t="s">
        <v>215</v>
      </c>
    </row>
    <row r="59" spans="1:13" ht="18" customHeight="1">
      <c r="G59" s="9" t="s">
        <v>221</v>
      </c>
      <c r="H59" s="10"/>
      <c r="I59" s="11" t="s">
        <v>4</v>
      </c>
      <c r="K59" s="9" t="s">
        <v>221</v>
      </c>
      <c r="L59" s="10"/>
      <c r="M59" s="11" t="s">
        <v>4</v>
      </c>
    </row>
    <row r="60" spans="1:13" ht="20.100000000000001" customHeight="1">
      <c r="G60" s="12" t="s">
        <v>180</v>
      </c>
      <c r="H60" s="13"/>
      <c r="I60" s="13" t="s">
        <v>163</v>
      </c>
      <c r="J60" s="13"/>
      <c r="K60" s="12" t="s">
        <v>180</v>
      </c>
      <c r="L60" s="13"/>
      <c r="M60" s="13" t="s">
        <v>163</v>
      </c>
    </row>
    <row r="61" spans="1:13" ht="20.100000000000001" customHeight="1">
      <c r="A61" s="14"/>
      <c r="B61" s="14"/>
      <c r="C61" s="14"/>
      <c r="D61" s="14"/>
      <c r="E61" s="15" t="s">
        <v>5</v>
      </c>
      <c r="F61" s="16"/>
      <c r="G61" s="17" t="s">
        <v>6</v>
      </c>
      <c r="H61" s="13"/>
      <c r="I61" s="17" t="s">
        <v>6</v>
      </c>
      <c r="J61" s="13"/>
      <c r="K61" s="17" t="s">
        <v>6</v>
      </c>
      <c r="L61" s="13"/>
      <c r="M61" s="17" t="s">
        <v>6</v>
      </c>
    </row>
    <row r="62" spans="1:13" ht="8.1" customHeight="1">
      <c r="A62" s="18"/>
      <c r="B62" s="18"/>
      <c r="C62" s="18"/>
      <c r="D62" s="18"/>
      <c r="E62" s="36"/>
      <c r="F62" s="20"/>
      <c r="G62" s="21"/>
      <c r="K62" s="21"/>
    </row>
    <row r="63" spans="1:13" ht="20.100000000000001" customHeight="1">
      <c r="A63" s="18" t="s">
        <v>32</v>
      </c>
      <c r="B63" s="18"/>
      <c r="C63" s="18"/>
      <c r="D63" s="18"/>
      <c r="E63" s="37"/>
      <c r="F63" s="16"/>
      <c r="G63" s="38"/>
      <c r="H63" s="39"/>
      <c r="I63" s="40"/>
      <c r="J63" s="39"/>
      <c r="K63" s="38"/>
      <c r="L63" s="39"/>
      <c r="M63" s="40"/>
    </row>
    <row r="64" spans="1:13" ht="8.1" customHeight="1">
      <c r="A64" s="18"/>
      <c r="B64" s="18"/>
      <c r="C64" s="18"/>
      <c r="D64" s="18"/>
      <c r="E64" s="36"/>
      <c r="F64" s="20"/>
      <c r="G64" s="21"/>
      <c r="K64" s="21"/>
    </row>
    <row r="65" spans="1:13" ht="20.100000000000001" customHeight="1">
      <c r="A65" s="18" t="s">
        <v>33</v>
      </c>
      <c r="B65" s="18"/>
      <c r="C65" s="18"/>
      <c r="D65" s="18"/>
      <c r="E65" s="20"/>
      <c r="F65" s="16"/>
      <c r="G65" s="38"/>
      <c r="H65" s="39"/>
      <c r="I65" s="40"/>
      <c r="J65" s="39"/>
      <c r="K65" s="38"/>
      <c r="L65" s="39"/>
      <c r="M65" s="40"/>
    </row>
    <row r="66" spans="1:13" ht="8.1" customHeight="1">
      <c r="A66" s="19"/>
      <c r="B66" s="19"/>
      <c r="C66" s="19"/>
      <c r="D66" s="19"/>
      <c r="E66" s="20"/>
      <c r="F66" s="20"/>
      <c r="G66" s="21"/>
      <c r="K66" s="21"/>
    </row>
    <row r="67" spans="1:13" ht="20.100000000000001" customHeight="1">
      <c r="A67" s="19" t="s">
        <v>174</v>
      </c>
      <c r="B67" s="19"/>
      <c r="C67" s="19"/>
      <c r="D67" s="19"/>
      <c r="E67" s="20"/>
      <c r="F67" s="20"/>
      <c r="G67" s="21">
        <v>3649976120</v>
      </c>
      <c r="I67" s="3">
        <v>4410819143</v>
      </c>
      <c r="K67" s="21">
        <v>2649976120</v>
      </c>
      <c r="M67" s="3">
        <v>2645819143</v>
      </c>
    </row>
    <row r="68" spans="1:13" ht="20.100000000000001" customHeight="1">
      <c r="A68" s="19" t="s">
        <v>34</v>
      </c>
      <c r="B68" s="19"/>
      <c r="C68" s="19"/>
      <c r="D68" s="19"/>
      <c r="E68" s="20"/>
      <c r="F68" s="20"/>
      <c r="G68" s="21">
        <v>2538277704</v>
      </c>
      <c r="I68" s="3">
        <v>3361704447</v>
      </c>
      <c r="K68" s="21">
        <v>976089982</v>
      </c>
      <c r="M68" s="3">
        <v>1200598412</v>
      </c>
    </row>
    <row r="69" spans="1:13" ht="20.100000000000001" customHeight="1">
      <c r="A69" s="19" t="s">
        <v>178</v>
      </c>
      <c r="B69" s="19"/>
      <c r="C69" s="19"/>
      <c r="D69" s="19"/>
      <c r="E69" s="20">
        <v>7</v>
      </c>
      <c r="F69" s="20"/>
      <c r="G69" s="21">
        <v>339701868</v>
      </c>
      <c r="I69" s="3">
        <v>124729533</v>
      </c>
      <c r="K69" s="21">
        <v>0</v>
      </c>
      <c r="M69" s="3">
        <v>0</v>
      </c>
    </row>
    <row r="70" spans="1:13" ht="20.100000000000001" customHeight="1">
      <c r="A70" s="19" t="s">
        <v>35</v>
      </c>
      <c r="B70" s="19"/>
      <c r="C70" s="19"/>
      <c r="D70" s="19"/>
      <c r="E70" s="20">
        <v>7</v>
      </c>
      <c r="F70" s="20"/>
      <c r="G70" s="21">
        <v>8749459198</v>
      </c>
      <c r="I70" s="3">
        <v>9534908490</v>
      </c>
      <c r="K70" s="21">
        <v>4336551464</v>
      </c>
      <c r="M70" s="3">
        <v>5536530961</v>
      </c>
    </row>
    <row r="71" spans="1:13" ht="20.100000000000001" customHeight="1">
      <c r="A71" s="19" t="s">
        <v>171</v>
      </c>
      <c r="B71" s="19"/>
      <c r="C71" s="19"/>
      <c r="D71" s="19"/>
      <c r="E71" s="20"/>
      <c r="F71" s="20"/>
      <c r="G71" s="21"/>
      <c r="K71" s="21"/>
    </row>
    <row r="72" spans="1:13" ht="20.100000000000001" customHeight="1">
      <c r="A72" s="19"/>
      <c r="B72" s="19" t="s">
        <v>172</v>
      </c>
      <c r="C72" s="19"/>
      <c r="D72" s="19"/>
      <c r="E72" s="20">
        <v>13</v>
      </c>
      <c r="F72" s="20"/>
      <c r="G72" s="21">
        <v>63953062</v>
      </c>
      <c r="I72" s="3">
        <v>90721022</v>
      </c>
      <c r="K72" s="21">
        <v>21048801</v>
      </c>
      <c r="M72" s="3">
        <v>36971363</v>
      </c>
    </row>
    <row r="73" spans="1:13" ht="20.100000000000001" customHeight="1">
      <c r="A73" s="19" t="s">
        <v>36</v>
      </c>
      <c r="B73" s="19"/>
      <c r="C73" s="19"/>
      <c r="D73" s="19"/>
      <c r="E73" s="20"/>
      <c r="F73" s="20"/>
      <c r="G73" s="21">
        <v>0</v>
      </c>
      <c r="I73" s="3">
        <v>0</v>
      </c>
      <c r="K73" s="21">
        <v>842400000</v>
      </c>
      <c r="M73" s="3">
        <v>698400000</v>
      </c>
    </row>
    <row r="74" spans="1:13" ht="20.100000000000001" customHeight="1">
      <c r="A74" s="19" t="s">
        <v>37</v>
      </c>
      <c r="B74" s="19"/>
      <c r="C74" s="19"/>
      <c r="D74" s="19"/>
      <c r="E74" s="20"/>
      <c r="F74" s="20"/>
      <c r="G74" s="21">
        <v>101641284</v>
      </c>
      <c r="I74" s="3">
        <v>129897848</v>
      </c>
      <c r="K74" s="21">
        <v>0</v>
      </c>
      <c r="M74" s="3">
        <v>0</v>
      </c>
    </row>
    <row r="75" spans="1:13" ht="20.100000000000001" customHeight="1">
      <c r="A75" s="19" t="s">
        <v>186</v>
      </c>
      <c r="B75" s="19"/>
      <c r="C75" s="19"/>
      <c r="D75" s="19"/>
      <c r="E75" s="20"/>
      <c r="F75" s="20"/>
      <c r="G75" s="21"/>
      <c r="K75" s="21"/>
    </row>
    <row r="76" spans="1:13" ht="20.100000000000001" customHeight="1">
      <c r="A76" s="19"/>
      <c r="B76" s="19" t="s">
        <v>172</v>
      </c>
      <c r="C76" s="19"/>
      <c r="D76" s="19"/>
      <c r="E76" s="20"/>
      <c r="F76" s="20"/>
      <c r="G76" s="21">
        <v>75918517</v>
      </c>
      <c r="I76" s="3">
        <v>0</v>
      </c>
      <c r="K76" s="21">
        <v>5454504</v>
      </c>
      <c r="M76" s="3">
        <v>0</v>
      </c>
    </row>
    <row r="77" spans="1:13" ht="20.100000000000001" customHeight="1">
      <c r="A77" s="19" t="s">
        <v>38</v>
      </c>
      <c r="B77" s="19"/>
      <c r="C77" s="19"/>
      <c r="D77" s="19"/>
      <c r="E77" s="20"/>
      <c r="F77" s="20"/>
      <c r="G77" s="41">
        <v>39592806</v>
      </c>
      <c r="H77" s="42"/>
      <c r="I77" s="31">
        <v>184340732</v>
      </c>
      <c r="J77" s="42"/>
      <c r="K77" s="41">
        <v>3309875</v>
      </c>
      <c r="L77" s="42"/>
      <c r="M77" s="31">
        <v>87701205</v>
      </c>
    </row>
    <row r="78" spans="1:13" ht="20.100000000000001" customHeight="1">
      <c r="A78" s="19" t="s">
        <v>190</v>
      </c>
      <c r="B78" s="19"/>
      <c r="C78" s="19"/>
      <c r="D78" s="19"/>
      <c r="E78" s="20"/>
      <c r="F78" s="20"/>
      <c r="G78" s="41"/>
      <c r="I78" s="31"/>
      <c r="K78" s="41"/>
      <c r="M78" s="31"/>
    </row>
    <row r="79" spans="1:13" ht="20.100000000000001" customHeight="1">
      <c r="A79" s="19"/>
      <c r="B79" s="19" t="s">
        <v>191</v>
      </c>
      <c r="C79" s="19"/>
      <c r="D79" s="19"/>
      <c r="E79" s="20">
        <v>10</v>
      </c>
      <c r="F79" s="20"/>
      <c r="G79" s="23">
        <v>38741921</v>
      </c>
      <c r="I79" s="7">
        <v>0</v>
      </c>
      <c r="K79" s="23">
        <v>0</v>
      </c>
      <c r="M79" s="7">
        <v>0</v>
      </c>
    </row>
    <row r="80" spans="1:13" ht="8.1" customHeight="1">
      <c r="A80" s="19"/>
      <c r="B80" s="19"/>
      <c r="C80" s="19"/>
      <c r="D80" s="19"/>
      <c r="E80" s="20"/>
      <c r="F80" s="20"/>
      <c r="G80" s="21"/>
      <c r="K80" s="21"/>
    </row>
    <row r="81" spans="1:13" ht="20.100000000000001" customHeight="1">
      <c r="A81" s="18" t="s">
        <v>39</v>
      </c>
      <c r="B81" s="18"/>
      <c r="C81" s="18"/>
      <c r="D81" s="19"/>
      <c r="E81" s="20"/>
      <c r="F81" s="20"/>
      <c r="G81" s="23">
        <f>SUM(G67:G80)</f>
        <v>15597262480</v>
      </c>
      <c r="I81" s="7">
        <f>SUM(I67:I80)</f>
        <v>17837121215</v>
      </c>
      <c r="K81" s="23">
        <f>SUM(K67:K80)</f>
        <v>8834830746</v>
      </c>
      <c r="M81" s="7">
        <f>SUM(M67:M80)</f>
        <v>10206021084</v>
      </c>
    </row>
    <row r="82" spans="1:13" ht="20.100000000000001" customHeight="1">
      <c r="A82" s="19"/>
      <c r="B82" s="19"/>
      <c r="C82" s="19"/>
      <c r="D82" s="19"/>
      <c r="E82" s="20"/>
      <c r="F82" s="20"/>
      <c r="G82" s="21"/>
      <c r="K82" s="21"/>
    </row>
    <row r="83" spans="1:13" ht="20.100000000000001" customHeight="1">
      <c r="A83" s="18" t="s">
        <v>40</v>
      </c>
      <c r="B83" s="18"/>
      <c r="C83" s="18"/>
      <c r="D83" s="19"/>
      <c r="E83" s="20"/>
      <c r="F83" s="20"/>
      <c r="G83" s="21"/>
      <c r="K83" s="21"/>
    </row>
    <row r="84" spans="1:13" ht="8.1" customHeight="1">
      <c r="A84" s="19"/>
      <c r="B84" s="19"/>
      <c r="C84" s="19"/>
      <c r="D84" s="19"/>
      <c r="E84" s="20"/>
      <c r="F84" s="20"/>
      <c r="G84" s="21"/>
      <c r="K84" s="21"/>
    </row>
    <row r="85" spans="1:13" ht="20.100000000000001" customHeight="1">
      <c r="A85" s="2" t="s">
        <v>41</v>
      </c>
      <c r="B85" s="18"/>
      <c r="C85" s="18"/>
      <c r="D85" s="19"/>
      <c r="E85" s="20">
        <v>7</v>
      </c>
      <c r="F85" s="20"/>
      <c r="G85" s="21">
        <v>10032048068</v>
      </c>
      <c r="I85" s="3">
        <v>1374343972</v>
      </c>
      <c r="K85" s="21">
        <v>3499312158</v>
      </c>
      <c r="M85" s="3">
        <v>0</v>
      </c>
    </row>
    <row r="86" spans="1:13" ht="20.100000000000001" customHeight="1">
      <c r="A86" s="2" t="s">
        <v>42</v>
      </c>
      <c r="B86" s="18"/>
      <c r="C86" s="18"/>
      <c r="D86" s="19"/>
      <c r="E86" s="20">
        <v>7</v>
      </c>
      <c r="F86" s="20"/>
      <c r="G86" s="21">
        <v>19927867309</v>
      </c>
      <c r="I86" s="3">
        <v>23779475392</v>
      </c>
      <c r="K86" s="21">
        <v>14324187721</v>
      </c>
      <c r="M86" s="3">
        <v>14229603659</v>
      </c>
    </row>
    <row r="87" spans="1:13" ht="20.100000000000001" customHeight="1">
      <c r="A87" s="19" t="s">
        <v>43</v>
      </c>
      <c r="B87" s="18"/>
      <c r="C87" s="18"/>
      <c r="D87" s="19"/>
      <c r="E87" s="20">
        <v>13</v>
      </c>
      <c r="F87" s="20"/>
      <c r="G87" s="21">
        <v>2410082284</v>
      </c>
      <c r="I87" s="3">
        <v>2447391667</v>
      </c>
      <c r="K87" s="21">
        <v>575138793</v>
      </c>
      <c r="M87" s="3">
        <v>583567270</v>
      </c>
    </row>
    <row r="88" spans="1:13" ht="20.100000000000001" customHeight="1">
      <c r="A88" s="19" t="s">
        <v>187</v>
      </c>
      <c r="B88" s="18"/>
      <c r="C88" s="18"/>
      <c r="D88" s="19"/>
      <c r="E88" s="20"/>
      <c r="F88" s="20"/>
      <c r="G88" s="21">
        <v>314952421</v>
      </c>
      <c r="I88" s="3">
        <v>0</v>
      </c>
      <c r="K88" s="21">
        <v>37793213</v>
      </c>
      <c r="M88" s="3">
        <v>0</v>
      </c>
    </row>
    <row r="89" spans="1:13" ht="20.100000000000001" customHeight="1">
      <c r="A89" s="2" t="s">
        <v>44</v>
      </c>
      <c r="B89" s="18"/>
      <c r="C89" s="18"/>
      <c r="D89" s="19"/>
      <c r="E89" s="20"/>
      <c r="F89" s="20"/>
      <c r="G89" s="21">
        <v>2822483242</v>
      </c>
      <c r="I89" s="3">
        <v>3083725993</v>
      </c>
      <c r="K89" s="21">
        <v>234294005</v>
      </c>
      <c r="M89" s="3">
        <v>475722925</v>
      </c>
    </row>
    <row r="90" spans="1:13" ht="20.100000000000001" customHeight="1">
      <c r="A90" s="19" t="s">
        <v>45</v>
      </c>
      <c r="B90" s="18"/>
      <c r="C90" s="18"/>
      <c r="D90" s="19"/>
      <c r="E90" s="20"/>
      <c r="F90" s="20"/>
      <c r="G90" s="21">
        <v>204737943</v>
      </c>
      <c r="I90" s="3">
        <v>216068275</v>
      </c>
      <c r="K90" s="21">
        <v>35306893</v>
      </c>
      <c r="M90" s="3">
        <v>17282134</v>
      </c>
    </row>
    <row r="91" spans="1:13" ht="20.100000000000001" customHeight="1">
      <c r="A91" s="19" t="s">
        <v>46</v>
      </c>
      <c r="B91" s="18"/>
      <c r="C91" s="18"/>
      <c r="D91" s="19"/>
      <c r="E91" s="20"/>
      <c r="F91" s="20"/>
      <c r="G91" s="21">
        <v>170984219</v>
      </c>
      <c r="I91" s="3">
        <v>150638378</v>
      </c>
      <c r="K91" s="21">
        <v>50682016</v>
      </c>
      <c r="M91" s="3">
        <v>44322897</v>
      </c>
    </row>
    <row r="92" spans="1:13" ht="20.100000000000001" customHeight="1">
      <c r="A92" s="19" t="s">
        <v>47</v>
      </c>
      <c r="B92" s="18"/>
      <c r="C92" s="18"/>
      <c r="D92" s="19"/>
      <c r="E92" s="20"/>
      <c r="F92" s="20"/>
      <c r="G92" s="23">
        <v>87321882</v>
      </c>
      <c r="I92" s="7">
        <v>274484783</v>
      </c>
      <c r="K92" s="23">
        <v>0</v>
      </c>
      <c r="M92" s="7">
        <v>923721</v>
      </c>
    </row>
    <row r="93" spans="1:13" ht="8.1" customHeight="1">
      <c r="A93" s="19"/>
      <c r="B93" s="18"/>
      <c r="C93" s="18"/>
      <c r="D93" s="19"/>
      <c r="E93" s="20"/>
      <c r="F93" s="20"/>
      <c r="G93" s="21"/>
      <c r="K93" s="21"/>
    </row>
    <row r="94" spans="1:13" ht="20.100000000000001" customHeight="1">
      <c r="A94" s="18" t="s">
        <v>48</v>
      </c>
      <c r="B94" s="18"/>
      <c r="C94" s="18"/>
      <c r="D94" s="19"/>
      <c r="E94" s="20"/>
      <c r="F94" s="20"/>
      <c r="G94" s="23">
        <f>SUM(G85:G93)</f>
        <v>35970477368</v>
      </c>
      <c r="I94" s="7">
        <f>SUM(I85:I93)</f>
        <v>31326128460</v>
      </c>
      <c r="K94" s="23">
        <f>SUM(K85:K93)</f>
        <v>18756714799</v>
      </c>
      <c r="M94" s="7">
        <f>SUM(M85:M93)</f>
        <v>15351422606</v>
      </c>
    </row>
    <row r="95" spans="1:13" ht="8.1" customHeight="1">
      <c r="A95" s="19"/>
      <c r="B95" s="19"/>
      <c r="C95" s="19"/>
      <c r="D95" s="19"/>
      <c r="E95" s="20"/>
      <c r="F95" s="20"/>
      <c r="G95" s="21"/>
      <c r="K95" s="21"/>
    </row>
    <row r="96" spans="1:13" ht="20.100000000000001" customHeight="1">
      <c r="A96" s="18" t="s">
        <v>49</v>
      </c>
      <c r="B96" s="18"/>
      <c r="C96" s="18"/>
      <c r="D96" s="19"/>
      <c r="E96" s="20"/>
      <c r="F96" s="20"/>
      <c r="G96" s="23">
        <f>+G81+G94</f>
        <v>51567739848</v>
      </c>
      <c r="I96" s="7">
        <f>+I81+I94</f>
        <v>49163249675</v>
      </c>
      <c r="K96" s="23">
        <f>+K81+K94</f>
        <v>27591545545</v>
      </c>
      <c r="M96" s="7">
        <f>+M81+M94</f>
        <v>25557443690</v>
      </c>
    </row>
    <row r="97" spans="1:13" ht="20.100000000000001" customHeight="1">
      <c r="A97" s="18"/>
      <c r="B97" s="18"/>
      <c r="C97" s="18"/>
      <c r="D97" s="19"/>
      <c r="E97" s="20"/>
      <c r="F97" s="20"/>
      <c r="G97" s="31"/>
      <c r="H97" s="3"/>
      <c r="I97" s="31"/>
      <c r="J97" s="3"/>
      <c r="K97" s="31"/>
      <c r="L97" s="3"/>
      <c r="M97" s="31"/>
    </row>
    <row r="98" spans="1:13" ht="21.95" customHeight="1">
      <c r="A98" s="33" t="s">
        <v>31</v>
      </c>
      <c r="B98" s="34"/>
      <c r="C98" s="34"/>
      <c r="D98" s="34"/>
      <c r="E98" s="6"/>
      <c r="F98" s="6"/>
      <c r="G98" s="7"/>
      <c r="H98" s="8"/>
      <c r="I98" s="7"/>
      <c r="J98" s="8"/>
      <c r="K98" s="7"/>
      <c r="L98" s="8"/>
      <c r="M98" s="7"/>
    </row>
    <row r="99" spans="1:13" ht="20.100000000000001" customHeight="1">
      <c r="A99" s="1" t="s">
        <v>0</v>
      </c>
      <c r="B99" s="1"/>
      <c r="C99" s="1"/>
      <c r="D99" s="1"/>
    </row>
    <row r="100" spans="1:13" ht="20.100000000000001" customHeight="1">
      <c r="A100" s="1" t="s">
        <v>1</v>
      </c>
      <c r="B100" s="1"/>
      <c r="C100" s="1"/>
      <c r="D100" s="1"/>
    </row>
    <row r="101" spans="1:13" ht="20.100000000000001" customHeight="1">
      <c r="A101" s="5" t="str">
        <f>$A$3</f>
        <v>ณ วันที่ 30 กันยายน พ.ศ. 2563</v>
      </c>
      <c r="B101" s="5"/>
      <c r="C101" s="5"/>
      <c r="D101" s="5"/>
      <c r="E101" s="6"/>
      <c r="F101" s="6"/>
      <c r="G101" s="7"/>
      <c r="H101" s="8"/>
      <c r="I101" s="7"/>
      <c r="J101" s="8"/>
      <c r="K101" s="7"/>
      <c r="L101" s="8"/>
      <c r="M101" s="7"/>
    </row>
    <row r="103" spans="1:13" ht="20.100000000000001" customHeight="1">
      <c r="G103" s="201" t="s">
        <v>2</v>
      </c>
      <c r="H103" s="201"/>
      <c r="I103" s="201"/>
      <c r="J103" s="3"/>
      <c r="K103" s="201" t="s">
        <v>3</v>
      </c>
      <c r="L103" s="201"/>
      <c r="M103" s="201"/>
    </row>
    <row r="104" spans="1:13" ht="20.100000000000001" customHeight="1">
      <c r="G104" s="64" t="s">
        <v>214</v>
      </c>
      <c r="H104" s="64"/>
      <c r="I104" s="64" t="s">
        <v>215</v>
      </c>
      <c r="J104" s="3"/>
      <c r="K104" s="64" t="s">
        <v>214</v>
      </c>
      <c r="L104" s="64"/>
      <c r="M104" s="64" t="s">
        <v>215</v>
      </c>
    </row>
    <row r="105" spans="1:13" ht="20.100000000000001" customHeight="1">
      <c r="G105" s="9" t="s">
        <v>221</v>
      </c>
      <c r="H105" s="10"/>
      <c r="I105" s="11" t="s">
        <v>4</v>
      </c>
      <c r="K105" s="9" t="s">
        <v>221</v>
      </c>
      <c r="L105" s="10"/>
      <c r="M105" s="11" t="s">
        <v>4</v>
      </c>
    </row>
    <row r="106" spans="1:13" ht="20.100000000000001" customHeight="1">
      <c r="G106" s="12" t="s">
        <v>180</v>
      </c>
      <c r="H106" s="13"/>
      <c r="I106" s="13" t="s">
        <v>163</v>
      </c>
      <c r="J106" s="13"/>
      <c r="K106" s="12" t="s">
        <v>180</v>
      </c>
      <c r="L106" s="13"/>
      <c r="M106" s="13" t="s">
        <v>163</v>
      </c>
    </row>
    <row r="107" spans="1:13" ht="20.100000000000001" customHeight="1">
      <c r="A107" s="14"/>
      <c r="B107" s="14"/>
      <c r="C107" s="14"/>
      <c r="D107" s="14"/>
      <c r="E107" s="15" t="s">
        <v>5</v>
      </c>
      <c r="F107" s="16"/>
      <c r="G107" s="17" t="s">
        <v>6</v>
      </c>
      <c r="H107" s="13"/>
      <c r="I107" s="17" t="s">
        <v>6</v>
      </c>
      <c r="J107" s="13"/>
      <c r="K107" s="17" t="s">
        <v>6</v>
      </c>
      <c r="L107" s="13"/>
      <c r="M107" s="17" t="s">
        <v>6</v>
      </c>
    </row>
    <row r="108" spans="1:13" ht="6" customHeight="1">
      <c r="A108" s="18"/>
      <c r="B108" s="18"/>
      <c r="C108" s="18"/>
      <c r="D108" s="19"/>
      <c r="E108" s="36"/>
      <c r="F108" s="20"/>
      <c r="G108" s="21"/>
      <c r="K108" s="21"/>
    </row>
    <row r="109" spans="1:13" ht="20.100000000000001" customHeight="1">
      <c r="A109" s="18" t="s">
        <v>198</v>
      </c>
      <c r="B109" s="18"/>
      <c r="C109" s="18"/>
      <c r="D109" s="19"/>
      <c r="E109" s="36"/>
      <c r="F109" s="20"/>
      <c r="G109" s="21"/>
      <c r="K109" s="21"/>
    </row>
    <row r="110" spans="1:13" ht="6" customHeight="1">
      <c r="A110" s="18"/>
      <c r="B110" s="18"/>
      <c r="C110" s="18"/>
      <c r="D110" s="19"/>
      <c r="E110" s="36"/>
      <c r="F110" s="20"/>
      <c r="G110" s="21"/>
      <c r="K110" s="21"/>
    </row>
    <row r="111" spans="1:13" ht="20.100000000000001" customHeight="1">
      <c r="A111" s="18" t="s">
        <v>50</v>
      </c>
      <c r="B111" s="18"/>
      <c r="C111" s="18"/>
      <c r="D111" s="19"/>
      <c r="E111" s="20"/>
      <c r="F111" s="20"/>
      <c r="G111" s="21"/>
      <c r="K111" s="21"/>
    </row>
    <row r="112" spans="1:13" ht="6" customHeight="1">
      <c r="A112" s="19"/>
      <c r="B112" s="19"/>
      <c r="C112" s="19"/>
      <c r="D112" s="19"/>
      <c r="E112" s="20"/>
      <c r="F112" s="20"/>
      <c r="G112" s="21"/>
      <c r="K112" s="21"/>
    </row>
    <row r="113" spans="1:13" ht="20.100000000000001" customHeight="1">
      <c r="A113" s="19" t="s">
        <v>51</v>
      </c>
      <c r="B113" s="19"/>
      <c r="C113" s="19"/>
      <c r="D113" s="19"/>
      <c r="E113" s="20">
        <v>14</v>
      </c>
      <c r="F113" s="20"/>
      <c r="G113" s="21"/>
      <c r="K113" s="21"/>
    </row>
    <row r="114" spans="1:13" ht="20.100000000000001" customHeight="1">
      <c r="A114" s="19"/>
      <c r="B114" s="19" t="s">
        <v>52</v>
      </c>
      <c r="C114" s="19"/>
      <c r="D114" s="19"/>
      <c r="F114" s="20"/>
      <c r="G114" s="21"/>
      <c r="K114" s="21"/>
    </row>
    <row r="115" spans="1:13" ht="20.100000000000001" customHeight="1">
      <c r="A115" s="19"/>
      <c r="B115" s="19"/>
      <c r="C115" s="19" t="s">
        <v>53</v>
      </c>
      <c r="D115" s="19"/>
      <c r="E115" s="20"/>
      <c r="F115" s="20"/>
      <c r="G115" s="21"/>
      <c r="K115" s="21"/>
    </row>
    <row r="116" spans="1:13" ht="20.100000000000001" customHeight="1" thickBot="1">
      <c r="A116" s="19"/>
      <c r="B116" s="19"/>
      <c r="C116" s="19"/>
      <c r="D116" s="2" t="s">
        <v>54</v>
      </c>
      <c r="E116" s="20"/>
      <c r="F116" s="20"/>
      <c r="G116" s="29">
        <v>1567773019</v>
      </c>
      <c r="I116" s="30">
        <v>1567773019</v>
      </c>
      <c r="K116" s="29">
        <v>1567773019</v>
      </c>
      <c r="M116" s="30">
        <v>1567773019</v>
      </c>
    </row>
    <row r="117" spans="1:13" ht="6" customHeight="1" thickTop="1">
      <c r="A117" s="19"/>
      <c r="B117" s="19"/>
      <c r="C117" s="19"/>
      <c r="D117" s="19"/>
      <c r="E117" s="20"/>
      <c r="F117" s="20"/>
      <c r="G117" s="21"/>
      <c r="K117" s="21"/>
    </row>
    <row r="118" spans="1:13" ht="20.100000000000001" customHeight="1">
      <c r="B118" s="19" t="s">
        <v>55</v>
      </c>
      <c r="C118" s="19"/>
      <c r="D118" s="19"/>
      <c r="E118" s="20"/>
      <c r="F118" s="20"/>
      <c r="G118" s="21"/>
      <c r="K118" s="21"/>
    </row>
    <row r="119" spans="1:13" ht="20.100000000000001" customHeight="1">
      <c r="B119" s="19"/>
      <c r="C119" s="19" t="s">
        <v>193</v>
      </c>
      <c r="E119" s="20"/>
      <c r="F119" s="20"/>
      <c r="G119" s="21"/>
      <c r="K119" s="21"/>
    </row>
    <row r="120" spans="1:13" ht="20.100000000000001" customHeight="1">
      <c r="A120" s="19"/>
      <c r="B120" s="19"/>
      <c r="C120" s="19"/>
      <c r="D120" s="19" t="s">
        <v>56</v>
      </c>
      <c r="E120" s="20"/>
      <c r="F120" s="20"/>
      <c r="G120" s="21">
        <v>1494683468</v>
      </c>
      <c r="K120" s="21">
        <v>1494683468</v>
      </c>
    </row>
    <row r="121" spans="1:13" ht="20.100000000000001" customHeight="1">
      <c r="B121" s="19"/>
      <c r="C121" s="19" t="s">
        <v>177</v>
      </c>
      <c r="E121" s="20"/>
      <c r="F121" s="20"/>
      <c r="G121" s="21"/>
      <c r="K121" s="21"/>
    </row>
    <row r="122" spans="1:13" ht="20.100000000000001" customHeight="1">
      <c r="A122" s="19"/>
      <c r="B122" s="19"/>
      <c r="C122" s="19"/>
      <c r="D122" s="19" t="s">
        <v>56</v>
      </c>
      <c r="E122" s="20"/>
      <c r="F122" s="20"/>
      <c r="G122" s="21"/>
      <c r="I122" s="3">
        <v>1470909845</v>
      </c>
      <c r="K122" s="21"/>
      <c r="M122" s="3">
        <v>1470909845</v>
      </c>
    </row>
    <row r="123" spans="1:13" ht="20.100000000000001" customHeight="1">
      <c r="A123" s="19" t="s">
        <v>57</v>
      </c>
      <c r="B123" s="18"/>
      <c r="C123" s="18"/>
      <c r="D123" s="19"/>
      <c r="E123" s="20">
        <v>14</v>
      </c>
      <c r="F123" s="20"/>
      <c r="G123" s="21">
        <v>15266493181</v>
      </c>
      <c r="I123" s="3">
        <v>13933982782</v>
      </c>
      <c r="K123" s="21">
        <v>15266493181</v>
      </c>
      <c r="M123" s="3">
        <v>13933982782</v>
      </c>
    </row>
    <row r="124" spans="1:13" ht="20.100000000000001" customHeight="1">
      <c r="A124" s="2" t="s">
        <v>58</v>
      </c>
      <c r="B124" s="18"/>
      <c r="C124" s="18"/>
      <c r="D124" s="19"/>
      <c r="E124" s="20">
        <v>15</v>
      </c>
      <c r="F124" s="20"/>
      <c r="G124" s="21">
        <v>0</v>
      </c>
      <c r="I124" s="3">
        <v>543677824</v>
      </c>
      <c r="K124" s="21">
        <v>0</v>
      </c>
      <c r="M124" s="3">
        <v>543677824</v>
      </c>
    </row>
    <row r="125" spans="1:13" ht="20.100000000000001" customHeight="1">
      <c r="A125" s="2" t="s">
        <v>59</v>
      </c>
      <c r="B125" s="19"/>
      <c r="C125" s="18"/>
      <c r="E125" s="20"/>
      <c r="F125" s="20"/>
      <c r="G125" s="21">
        <v>172861100</v>
      </c>
      <c r="I125" s="3">
        <v>172861100</v>
      </c>
      <c r="K125" s="21">
        <v>202175962</v>
      </c>
      <c r="M125" s="3">
        <v>202175962</v>
      </c>
    </row>
    <row r="126" spans="1:13" ht="20.100000000000001" customHeight="1">
      <c r="A126" s="19" t="s">
        <v>60</v>
      </c>
      <c r="B126" s="18"/>
      <c r="C126" s="18"/>
      <c r="D126" s="19"/>
      <c r="E126" s="20"/>
      <c r="F126" s="20"/>
      <c r="G126" s="21"/>
      <c r="K126" s="21"/>
    </row>
    <row r="127" spans="1:13" ht="20.100000000000001" customHeight="1">
      <c r="A127" s="19"/>
      <c r="B127" s="19" t="s">
        <v>61</v>
      </c>
      <c r="C127" s="19"/>
      <c r="E127" s="20"/>
      <c r="F127" s="20"/>
      <c r="G127" s="21">
        <v>156777302</v>
      </c>
      <c r="I127" s="3">
        <v>156777302</v>
      </c>
      <c r="J127" s="20"/>
      <c r="K127" s="21">
        <v>156777302</v>
      </c>
      <c r="M127" s="3">
        <v>156777302</v>
      </c>
    </row>
    <row r="128" spans="1:13" ht="20.100000000000001" customHeight="1">
      <c r="A128" s="19"/>
      <c r="B128" s="19" t="s">
        <v>116</v>
      </c>
      <c r="C128" s="19"/>
      <c r="E128" s="20"/>
      <c r="F128" s="20"/>
      <c r="G128" s="21">
        <v>8011174934</v>
      </c>
      <c r="H128" s="43"/>
      <c r="I128" s="3">
        <v>7594468019</v>
      </c>
      <c r="J128" s="44"/>
      <c r="K128" s="21">
        <v>2672551184</v>
      </c>
      <c r="L128" s="43"/>
      <c r="M128" s="3">
        <v>2646038084</v>
      </c>
    </row>
    <row r="129" spans="1:13" ht="20.100000000000001" customHeight="1">
      <c r="A129" s="19" t="s">
        <v>62</v>
      </c>
      <c r="B129" s="19"/>
      <c r="C129" s="19"/>
      <c r="E129" s="20"/>
      <c r="F129" s="20"/>
      <c r="G129" s="45">
        <v>3147482989</v>
      </c>
      <c r="H129" s="43"/>
      <c r="I129" s="46">
        <v>5604954365</v>
      </c>
      <c r="J129" s="44"/>
      <c r="K129" s="45">
        <v>1212872779</v>
      </c>
      <c r="L129" s="43"/>
      <c r="M129" s="46">
        <v>2178845206</v>
      </c>
    </row>
    <row r="130" spans="1:13" ht="6" customHeight="1">
      <c r="A130" s="19"/>
      <c r="B130" s="19"/>
      <c r="C130" s="19"/>
      <c r="D130" s="19"/>
      <c r="E130" s="20"/>
      <c r="F130" s="20"/>
      <c r="G130" s="21"/>
      <c r="K130" s="21"/>
    </row>
    <row r="131" spans="1:13" ht="20.100000000000001" customHeight="1">
      <c r="A131" s="1" t="s">
        <v>176</v>
      </c>
      <c r="E131" s="20"/>
      <c r="F131" s="20"/>
      <c r="G131" s="21"/>
      <c r="K131" s="21"/>
      <c r="L131" s="2"/>
    </row>
    <row r="132" spans="1:13" ht="20.100000000000001" customHeight="1">
      <c r="A132" s="1"/>
      <c r="B132" s="1" t="s">
        <v>107</v>
      </c>
      <c r="E132" s="20"/>
      <c r="F132" s="20"/>
      <c r="G132" s="21">
        <f>SUM(G120:G129)</f>
        <v>28249472974</v>
      </c>
      <c r="I132" s="3">
        <f>SUM(I121:I129)</f>
        <v>29477631237</v>
      </c>
      <c r="K132" s="21">
        <f>SUM(K120:K129)</f>
        <v>21005553876</v>
      </c>
      <c r="M132" s="3">
        <f>SUM(M121:M129)</f>
        <v>21132407005</v>
      </c>
    </row>
    <row r="133" spans="1:13" ht="20.100000000000001" customHeight="1">
      <c r="A133" s="2" t="s">
        <v>63</v>
      </c>
      <c r="E133" s="20"/>
      <c r="F133" s="20"/>
      <c r="G133" s="23">
        <v>3337509782</v>
      </c>
      <c r="I133" s="7">
        <v>3622949944</v>
      </c>
      <c r="K133" s="23">
        <v>0</v>
      </c>
      <c r="M133" s="7">
        <v>0</v>
      </c>
    </row>
    <row r="134" spans="1:13" ht="6" customHeight="1">
      <c r="A134" s="19"/>
      <c r="B134" s="19"/>
      <c r="C134" s="19"/>
      <c r="D134" s="19"/>
      <c r="E134" s="20"/>
      <c r="F134" s="20"/>
      <c r="G134" s="21"/>
      <c r="K134" s="21"/>
    </row>
    <row r="135" spans="1:13" ht="20.100000000000001" customHeight="1">
      <c r="A135" s="1" t="s">
        <v>64</v>
      </c>
      <c r="E135" s="20"/>
      <c r="F135" s="20"/>
      <c r="G135" s="23">
        <f>SUM(G132:G133)</f>
        <v>31586982756</v>
      </c>
      <c r="I135" s="7">
        <f>SUM(I132:I133)</f>
        <v>33100581181</v>
      </c>
      <c r="K135" s="23">
        <f>SUM(K132:K133)</f>
        <v>21005553876</v>
      </c>
      <c r="M135" s="7">
        <f>SUM(M132:M133)</f>
        <v>21132407005</v>
      </c>
    </row>
    <row r="136" spans="1:13" ht="6" customHeight="1">
      <c r="A136" s="19"/>
      <c r="B136" s="19"/>
      <c r="C136" s="19"/>
      <c r="D136" s="19"/>
      <c r="E136" s="20"/>
      <c r="F136" s="20"/>
      <c r="G136" s="21"/>
      <c r="K136" s="21"/>
    </row>
    <row r="137" spans="1:13" ht="20.100000000000001" customHeight="1" thickBot="1">
      <c r="A137" s="1" t="s">
        <v>65</v>
      </c>
      <c r="B137" s="1"/>
      <c r="C137" s="1"/>
      <c r="D137" s="1"/>
      <c r="E137" s="16"/>
      <c r="F137" s="16"/>
      <c r="G137" s="29">
        <f>+G135+G96</f>
        <v>83154722604</v>
      </c>
      <c r="H137" s="47"/>
      <c r="I137" s="30">
        <f>+I135+I96</f>
        <v>82263830856</v>
      </c>
      <c r="J137" s="47"/>
      <c r="K137" s="29">
        <f>+K135+K96</f>
        <v>48597099421</v>
      </c>
      <c r="L137" s="47"/>
      <c r="M137" s="30">
        <f>+M135+M96</f>
        <v>46689850695</v>
      </c>
    </row>
    <row r="138" spans="1:13" ht="19.5" thickTop="1">
      <c r="A138" s="1"/>
      <c r="B138" s="1"/>
      <c r="C138" s="1"/>
      <c r="D138" s="1"/>
      <c r="E138" s="16"/>
      <c r="F138" s="16"/>
      <c r="H138" s="47"/>
      <c r="J138" s="47"/>
      <c r="L138" s="47"/>
    </row>
    <row r="139" spans="1:13" ht="18.75">
      <c r="A139" s="1"/>
      <c r="B139" s="1"/>
      <c r="C139" s="1"/>
      <c r="D139" s="1"/>
      <c r="E139" s="16"/>
      <c r="F139" s="16"/>
      <c r="H139" s="47"/>
      <c r="J139" s="47"/>
      <c r="L139" s="47"/>
    </row>
    <row r="140" spans="1:13" ht="18.75">
      <c r="A140" s="1"/>
      <c r="B140" s="1"/>
      <c r="C140" s="1"/>
      <c r="D140" s="1"/>
      <c r="E140" s="16"/>
      <c r="F140" s="16"/>
      <c r="H140" s="47"/>
      <c r="J140" s="47"/>
      <c r="L140" s="47"/>
    </row>
    <row r="141" spans="1:13" ht="18.75">
      <c r="A141" s="1"/>
      <c r="B141" s="1"/>
      <c r="C141" s="1"/>
      <c r="D141" s="1"/>
      <c r="E141" s="16"/>
      <c r="F141" s="16"/>
      <c r="H141" s="47"/>
      <c r="J141" s="47"/>
      <c r="L141" s="47"/>
    </row>
    <row r="142" spans="1:13" ht="18.75">
      <c r="A142" s="1"/>
      <c r="B142" s="1"/>
      <c r="C142" s="1"/>
      <c r="D142" s="1"/>
      <c r="E142" s="16"/>
      <c r="F142" s="16"/>
      <c r="H142" s="47"/>
      <c r="J142" s="47"/>
      <c r="L142" s="47"/>
    </row>
    <row r="143" spans="1:13" ht="18" customHeight="1">
      <c r="A143" s="1"/>
      <c r="B143" s="1"/>
      <c r="C143" s="1"/>
      <c r="D143" s="1"/>
      <c r="E143" s="16"/>
      <c r="F143" s="16"/>
      <c r="H143" s="47"/>
      <c r="J143" s="47"/>
      <c r="L143" s="47"/>
    </row>
    <row r="144" spans="1:13" ht="20.25" customHeight="1">
      <c r="A144" s="1"/>
      <c r="B144" s="1"/>
      <c r="C144" s="1"/>
      <c r="D144" s="1"/>
      <c r="E144" s="16"/>
      <c r="F144" s="16"/>
      <c r="H144" s="47"/>
      <c r="J144" s="47"/>
      <c r="L144" s="47"/>
    </row>
    <row r="145" spans="1:13" ht="21.95" customHeight="1">
      <c r="A145" s="33" t="s">
        <v>31</v>
      </c>
      <c r="B145" s="34"/>
      <c r="C145" s="34"/>
      <c r="D145" s="34"/>
      <c r="E145" s="6"/>
      <c r="F145" s="6"/>
      <c r="G145" s="7"/>
      <c r="H145" s="8"/>
      <c r="I145" s="7"/>
      <c r="J145" s="8"/>
      <c r="K145" s="7"/>
      <c r="L145" s="8"/>
      <c r="M145" s="7"/>
    </row>
  </sheetData>
  <mergeCells count="6">
    <mergeCell ref="G5:I5"/>
    <mergeCell ref="K5:M5"/>
    <mergeCell ref="G57:I57"/>
    <mergeCell ref="K57:M57"/>
    <mergeCell ref="G103:I103"/>
    <mergeCell ref="K103:M103"/>
  </mergeCells>
  <pageMargins left="0.8" right="0.5" top="0.5" bottom="0.6" header="0.49" footer="0.4"/>
  <pageSetup paperSize="9" scale="93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52" max="16383" man="1"/>
    <brk id="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showZeros="0" topLeftCell="A91" zoomScaleNormal="100" zoomScaleSheetLayoutView="100" workbookViewId="0">
      <selection activeCell="A107" sqref="A107:XFD107"/>
    </sheetView>
  </sheetViews>
  <sheetFormatPr defaultColWidth="9.140625" defaultRowHeight="18" customHeight="1"/>
  <cols>
    <col min="1" max="3" width="1.28515625" style="2" customWidth="1"/>
    <col min="4" max="4" width="26.140625" style="2" customWidth="1"/>
    <col min="5" max="5" width="12.7109375" style="70" customWidth="1"/>
    <col min="6" max="6" width="6" style="70" customWidth="1"/>
    <col min="7" max="7" width="12.7109375" style="4" customWidth="1"/>
    <col min="8" max="8" width="0.7109375" style="4" customWidth="1"/>
    <col min="9" max="9" width="12.7109375" style="4" customWidth="1"/>
    <col min="10" max="10" width="0.7109375" style="4" customWidth="1"/>
    <col min="11" max="11" width="12.7109375" style="4" customWidth="1"/>
    <col min="12" max="12" width="0.7109375" style="4" customWidth="1"/>
    <col min="13" max="13" width="12.7109375" style="4" customWidth="1"/>
    <col min="14" max="16384" width="9.140625" style="2"/>
  </cols>
  <sheetData>
    <row r="1" spans="1:13" ht="18" customHeight="1">
      <c r="A1" s="1" t="s">
        <v>0</v>
      </c>
      <c r="B1" s="69"/>
      <c r="C1" s="69"/>
      <c r="D1" s="69"/>
    </row>
    <row r="2" spans="1:13" ht="18" customHeight="1">
      <c r="A2" s="1" t="s">
        <v>66</v>
      </c>
      <c r="B2" s="69"/>
      <c r="C2" s="69"/>
      <c r="D2" s="69"/>
    </row>
    <row r="3" spans="1:13" ht="18" customHeight="1">
      <c r="A3" s="5" t="s">
        <v>222</v>
      </c>
      <c r="B3" s="71"/>
      <c r="C3" s="71"/>
      <c r="D3" s="71"/>
      <c r="E3" s="72"/>
      <c r="F3" s="72"/>
      <c r="G3" s="8"/>
      <c r="H3" s="8"/>
      <c r="I3" s="8"/>
      <c r="J3" s="8"/>
      <c r="K3" s="8"/>
      <c r="L3" s="8"/>
      <c r="M3" s="8"/>
    </row>
    <row r="4" spans="1:13" ht="18.75"/>
    <row r="5" spans="1:13" ht="17.850000000000001" customHeight="1">
      <c r="G5" s="202" t="s">
        <v>2</v>
      </c>
      <c r="H5" s="202"/>
      <c r="I5" s="202"/>
      <c r="K5" s="202" t="s">
        <v>3</v>
      </c>
      <c r="L5" s="202"/>
      <c r="M5" s="202"/>
    </row>
    <row r="6" spans="1:13" ht="17.850000000000001" customHeight="1">
      <c r="E6" s="73"/>
      <c r="F6" s="73"/>
      <c r="G6" s="13" t="s">
        <v>180</v>
      </c>
      <c r="H6" s="73"/>
      <c r="I6" s="13" t="s">
        <v>163</v>
      </c>
      <c r="J6" s="13"/>
      <c r="K6" s="13" t="s">
        <v>180</v>
      </c>
      <c r="L6" s="73"/>
      <c r="M6" s="13" t="s">
        <v>163</v>
      </c>
    </row>
    <row r="7" spans="1:13" ht="17.850000000000001" customHeight="1">
      <c r="E7" s="74"/>
      <c r="F7" s="75"/>
      <c r="G7" s="76" t="s">
        <v>6</v>
      </c>
      <c r="H7" s="13"/>
      <c r="I7" s="76" t="s">
        <v>6</v>
      </c>
      <c r="J7" s="13"/>
      <c r="K7" s="76" t="s">
        <v>6</v>
      </c>
      <c r="L7" s="13"/>
      <c r="M7" s="76" t="s">
        <v>6</v>
      </c>
    </row>
    <row r="8" spans="1:13" ht="6" customHeight="1">
      <c r="A8" s="77"/>
      <c r="B8" s="77"/>
      <c r="C8" s="77"/>
      <c r="D8" s="77"/>
      <c r="G8" s="21"/>
      <c r="K8" s="21"/>
    </row>
    <row r="9" spans="1:13" ht="17.850000000000001" customHeight="1">
      <c r="A9" s="77" t="s">
        <v>67</v>
      </c>
      <c r="B9" s="77"/>
      <c r="C9" s="77"/>
      <c r="D9" s="77"/>
      <c r="E9" s="74"/>
      <c r="G9" s="21">
        <v>451504085</v>
      </c>
      <c r="I9" s="4">
        <v>385807759</v>
      </c>
      <c r="J9" s="70"/>
      <c r="K9" s="22">
        <v>34547926</v>
      </c>
      <c r="M9" s="24">
        <v>50819252</v>
      </c>
    </row>
    <row r="10" spans="1:13" ht="17.850000000000001" customHeight="1">
      <c r="A10" s="77" t="s">
        <v>68</v>
      </c>
      <c r="B10" s="77"/>
      <c r="C10" s="77"/>
      <c r="D10" s="77"/>
      <c r="E10" s="74"/>
      <c r="G10" s="21">
        <v>111950506</v>
      </c>
      <c r="H10" s="78"/>
      <c r="I10" s="4">
        <v>879803816</v>
      </c>
      <c r="J10" s="70"/>
      <c r="K10" s="21">
        <v>0</v>
      </c>
      <c r="L10" s="78"/>
      <c r="M10" s="4">
        <v>0</v>
      </c>
    </row>
    <row r="11" spans="1:13" ht="17.850000000000001" customHeight="1">
      <c r="A11" s="77" t="s">
        <v>69</v>
      </c>
      <c r="B11" s="77"/>
      <c r="C11" s="77"/>
      <c r="D11" s="77"/>
      <c r="E11" s="74"/>
      <c r="G11" s="21">
        <v>382576593</v>
      </c>
      <c r="H11" s="78"/>
      <c r="I11" s="4">
        <v>406914994</v>
      </c>
      <c r="J11" s="70"/>
      <c r="K11" s="21">
        <v>0</v>
      </c>
      <c r="L11" s="78"/>
      <c r="M11" s="4">
        <v>0</v>
      </c>
    </row>
    <row r="12" spans="1:13" ht="17.850000000000001" customHeight="1">
      <c r="A12" s="79" t="s">
        <v>70</v>
      </c>
      <c r="E12" s="74"/>
      <c r="G12" s="21">
        <v>-201108564</v>
      </c>
      <c r="I12" s="4">
        <v>-187965276</v>
      </c>
      <c r="J12" s="70"/>
      <c r="K12" s="22">
        <v>-14004867</v>
      </c>
      <c r="M12" s="24">
        <v>-18614656</v>
      </c>
    </row>
    <row r="13" spans="1:13" ht="17.850000000000001" customHeight="1">
      <c r="A13" s="2" t="s">
        <v>71</v>
      </c>
      <c r="E13" s="74"/>
      <c r="G13" s="21">
        <v>-56814914</v>
      </c>
      <c r="H13" s="78"/>
      <c r="I13" s="4">
        <v>-490942146</v>
      </c>
      <c r="J13" s="70"/>
      <c r="K13" s="21">
        <v>0</v>
      </c>
      <c r="L13" s="78"/>
      <c r="M13" s="4">
        <v>0</v>
      </c>
    </row>
    <row r="14" spans="1:13" ht="17.850000000000001" customHeight="1">
      <c r="A14" s="2" t="s">
        <v>72</v>
      </c>
      <c r="E14" s="74"/>
      <c r="G14" s="80">
        <v>-228435427</v>
      </c>
      <c r="H14" s="78"/>
      <c r="I14" s="8">
        <v>-237378607</v>
      </c>
      <c r="J14" s="70"/>
      <c r="K14" s="23">
        <v>0</v>
      </c>
      <c r="L14" s="78"/>
      <c r="M14" s="8">
        <v>0</v>
      </c>
    </row>
    <row r="15" spans="1:13" ht="6" customHeight="1">
      <c r="A15" s="77"/>
      <c r="B15" s="77"/>
      <c r="C15" s="77"/>
      <c r="D15" s="77"/>
      <c r="G15" s="21"/>
      <c r="J15" s="70"/>
      <c r="K15" s="21"/>
    </row>
    <row r="16" spans="1:13" ht="17.850000000000001" customHeight="1">
      <c r="A16" s="1" t="s">
        <v>73</v>
      </c>
      <c r="B16" s="1"/>
      <c r="C16" s="1"/>
      <c r="D16" s="1"/>
      <c r="G16" s="21">
        <f>SUM(G9:G14)</f>
        <v>459672279</v>
      </c>
      <c r="I16" s="4">
        <f>SUM(I9:I14)</f>
        <v>756240540</v>
      </c>
      <c r="J16" s="70"/>
      <c r="K16" s="21">
        <f>SUM(K9:K14)</f>
        <v>20543059</v>
      </c>
      <c r="M16" s="4">
        <f>SUM(M9:M14)</f>
        <v>32204596</v>
      </c>
    </row>
    <row r="17" spans="1:13" ht="17.850000000000001" customHeight="1">
      <c r="A17" s="2" t="s">
        <v>74</v>
      </c>
      <c r="E17" s="74"/>
      <c r="G17" s="21">
        <v>557974365</v>
      </c>
      <c r="I17" s="4">
        <v>167656510</v>
      </c>
      <c r="J17" s="70"/>
      <c r="K17" s="21">
        <v>155353785</v>
      </c>
      <c r="M17" s="4">
        <v>144551942</v>
      </c>
    </row>
    <row r="18" spans="1:13" ht="17.850000000000001" customHeight="1">
      <c r="A18" s="2" t="s">
        <v>75</v>
      </c>
      <c r="E18" s="74"/>
      <c r="G18" s="21">
        <v>-20798394</v>
      </c>
      <c r="H18" s="78"/>
      <c r="I18" s="4">
        <v>-76104203</v>
      </c>
      <c r="J18" s="70"/>
      <c r="K18" s="21">
        <v>0</v>
      </c>
      <c r="L18" s="78"/>
      <c r="M18" s="4">
        <v>0</v>
      </c>
    </row>
    <row r="19" spans="1:13" ht="17.850000000000001" customHeight="1">
      <c r="A19" s="77" t="s">
        <v>76</v>
      </c>
      <c r="B19" s="77"/>
      <c r="C19" s="77"/>
      <c r="D19" s="77"/>
      <c r="E19" s="20"/>
      <c r="F19" s="20"/>
      <c r="G19" s="21">
        <v>-245206172</v>
      </c>
      <c r="I19" s="4">
        <v>-305215417</v>
      </c>
      <c r="J19" s="20"/>
      <c r="K19" s="21">
        <v>-52535671.530000001</v>
      </c>
      <c r="M19" s="4">
        <v>-79078856</v>
      </c>
    </row>
    <row r="20" spans="1:13" ht="17.850000000000001" customHeight="1">
      <c r="A20" s="77" t="s">
        <v>224</v>
      </c>
      <c r="B20" s="77"/>
      <c r="C20" s="77"/>
      <c r="D20" s="77"/>
      <c r="E20" s="20"/>
      <c r="F20" s="20"/>
      <c r="G20" s="21">
        <v>-1356057</v>
      </c>
      <c r="I20" s="4" t="s">
        <v>228</v>
      </c>
      <c r="J20" s="20"/>
      <c r="K20" s="21">
        <v>-3921029.4699999997</v>
      </c>
      <c r="M20" s="4" t="s">
        <v>228</v>
      </c>
    </row>
    <row r="21" spans="1:13" ht="17.850000000000001" customHeight="1">
      <c r="A21" s="77" t="s">
        <v>77</v>
      </c>
      <c r="B21" s="77"/>
      <c r="C21" s="77"/>
      <c r="D21" s="77"/>
      <c r="E21" s="74"/>
      <c r="G21" s="21">
        <v>-262779979</v>
      </c>
      <c r="I21" s="4">
        <v>-147681706</v>
      </c>
      <c r="J21" s="70"/>
      <c r="K21" s="21">
        <v>-198373476</v>
      </c>
      <c r="M21" s="4">
        <v>-193923292</v>
      </c>
    </row>
    <row r="22" spans="1:13" ht="17.850000000000001" customHeight="1">
      <c r="A22" s="77" t="s">
        <v>78</v>
      </c>
      <c r="B22" s="77"/>
      <c r="C22" s="77"/>
      <c r="D22" s="77"/>
      <c r="E22" s="81"/>
      <c r="G22" s="80">
        <v>107399706</v>
      </c>
      <c r="H22" s="78"/>
      <c r="I22" s="8">
        <v>404118086</v>
      </c>
      <c r="J22" s="70"/>
      <c r="K22" s="23">
        <v>0</v>
      </c>
      <c r="L22" s="78"/>
      <c r="M22" s="8">
        <v>0</v>
      </c>
    </row>
    <row r="23" spans="1:13" ht="6" customHeight="1">
      <c r="A23" s="77"/>
      <c r="B23" s="77"/>
      <c r="C23" s="77"/>
      <c r="D23" s="77"/>
      <c r="G23" s="21"/>
      <c r="J23" s="70"/>
      <c r="K23" s="21"/>
    </row>
    <row r="24" spans="1:13" ht="17.850000000000001" customHeight="1">
      <c r="A24" s="69" t="s">
        <v>251</v>
      </c>
      <c r="B24" s="69"/>
      <c r="C24" s="69"/>
      <c r="D24" s="69"/>
      <c r="E24" s="74"/>
      <c r="G24" s="21">
        <f>SUM(G16:G22)</f>
        <v>594905748</v>
      </c>
      <c r="I24" s="4">
        <f>SUM(I16:I22)</f>
        <v>799013810</v>
      </c>
      <c r="J24" s="70"/>
      <c r="K24" s="21">
        <f>SUM(K16:K22)</f>
        <v>-78933333</v>
      </c>
      <c r="M24" s="4">
        <f>SUM(M16:M22)</f>
        <v>-96245610</v>
      </c>
    </row>
    <row r="25" spans="1:13" ht="17.850000000000001" customHeight="1">
      <c r="A25" s="77" t="s">
        <v>79</v>
      </c>
      <c r="B25" s="77"/>
      <c r="C25" s="77"/>
      <c r="D25" s="77"/>
      <c r="E25" s="44"/>
      <c r="F25" s="82"/>
      <c r="G25" s="23">
        <v>-86474508</v>
      </c>
      <c r="I25" s="8">
        <v>-72560617</v>
      </c>
      <c r="J25" s="70"/>
      <c r="K25" s="23">
        <v>-3784203</v>
      </c>
      <c r="M25" s="8">
        <v>-577815</v>
      </c>
    </row>
    <row r="26" spans="1:13" ht="6" customHeight="1">
      <c r="A26" s="77"/>
      <c r="B26" s="77"/>
      <c r="C26" s="77"/>
      <c r="D26" s="77"/>
      <c r="G26" s="21"/>
      <c r="J26" s="70"/>
      <c r="K26" s="21"/>
    </row>
    <row r="27" spans="1:13" ht="17.850000000000001" customHeight="1">
      <c r="A27" s="69" t="s">
        <v>252</v>
      </c>
      <c r="B27" s="69"/>
      <c r="C27" s="69"/>
      <c r="D27" s="69"/>
      <c r="G27" s="23">
        <f>SUM(G24:G25)</f>
        <v>508431240</v>
      </c>
      <c r="I27" s="8">
        <f>SUM(I24:I25)</f>
        <v>726453193</v>
      </c>
      <c r="J27" s="70"/>
      <c r="K27" s="23">
        <f>SUM(K24:K25)</f>
        <v>-82717536</v>
      </c>
      <c r="M27" s="8">
        <f>SUM(M24:M25)</f>
        <v>-96823425</v>
      </c>
    </row>
    <row r="28" spans="1:13" ht="8.1" customHeight="1">
      <c r="A28" s="69"/>
      <c r="B28" s="69"/>
      <c r="C28" s="69"/>
      <c r="D28" s="69"/>
      <c r="G28" s="21"/>
      <c r="J28" s="70"/>
      <c r="K28" s="21"/>
    </row>
    <row r="29" spans="1:13" ht="17.850000000000001" customHeight="1">
      <c r="A29" s="77" t="s">
        <v>80</v>
      </c>
      <c r="B29" s="77"/>
      <c r="C29" s="77"/>
      <c r="D29" s="77"/>
      <c r="G29" s="21"/>
      <c r="J29" s="70"/>
      <c r="K29" s="21"/>
    </row>
    <row r="30" spans="1:13" ht="17.850000000000001" customHeight="1">
      <c r="A30" s="77"/>
      <c r="B30" s="77" t="s">
        <v>225</v>
      </c>
      <c r="C30" s="77"/>
      <c r="D30" s="77"/>
      <c r="G30" s="21"/>
      <c r="J30" s="70"/>
      <c r="K30" s="21"/>
    </row>
    <row r="31" spans="1:13" ht="17.850000000000001" customHeight="1">
      <c r="A31" s="77"/>
      <c r="B31" s="77"/>
      <c r="C31" s="77" t="s">
        <v>82</v>
      </c>
      <c r="D31" s="77"/>
      <c r="G31" s="21"/>
      <c r="J31" s="70"/>
      <c r="K31" s="21"/>
    </row>
    <row r="32" spans="1:13" ht="17.850000000000001" customHeight="1">
      <c r="A32" s="77"/>
      <c r="B32" s="77"/>
      <c r="C32" s="77" t="s">
        <v>226</v>
      </c>
      <c r="D32" s="77"/>
      <c r="G32" s="21"/>
      <c r="J32" s="70"/>
      <c r="K32" s="21"/>
    </row>
    <row r="33" spans="1:13" ht="17.850000000000001" customHeight="1">
      <c r="A33" s="77"/>
      <c r="B33" s="77"/>
      <c r="C33" s="77"/>
      <c r="D33" s="77" t="s">
        <v>227</v>
      </c>
      <c r="G33" s="21">
        <v>-675903814</v>
      </c>
      <c r="I33" s="4" t="s">
        <v>228</v>
      </c>
      <c r="J33" s="70"/>
      <c r="K33" s="21">
        <v>-654788120</v>
      </c>
      <c r="M33" s="4" t="s">
        <v>228</v>
      </c>
    </row>
    <row r="34" spans="1:13" ht="17.850000000000001" customHeight="1">
      <c r="A34" s="77"/>
      <c r="B34" s="77"/>
      <c r="C34" s="77" t="s">
        <v>265</v>
      </c>
      <c r="D34" s="77"/>
      <c r="G34" s="21"/>
      <c r="J34" s="70"/>
      <c r="K34" s="21"/>
    </row>
    <row r="35" spans="1:13" ht="17.850000000000001" customHeight="1">
      <c r="A35" s="77"/>
      <c r="B35" s="77"/>
      <c r="C35" s="77"/>
      <c r="D35" s="77" t="s">
        <v>86</v>
      </c>
      <c r="G35" s="80">
        <v>135180763</v>
      </c>
      <c r="I35" s="83" t="s">
        <v>228</v>
      </c>
      <c r="J35" s="70"/>
      <c r="K35" s="80">
        <v>130957624</v>
      </c>
      <c r="M35" s="83" t="s">
        <v>228</v>
      </c>
    </row>
    <row r="36" spans="1:13" ht="6" customHeight="1">
      <c r="A36" s="77"/>
      <c r="B36" s="77"/>
      <c r="C36" s="77"/>
      <c r="D36" s="77"/>
      <c r="G36" s="21"/>
      <c r="J36" s="70"/>
      <c r="K36" s="21"/>
    </row>
    <row r="37" spans="1:13" ht="17.850000000000001" customHeight="1">
      <c r="A37" s="77"/>
      <c r="B37" s="77" t="s">
        <v>192</v>
      </c>
      <c r="C37" s="77"/>
      <c r="D37" s="77"/>
      <c r="G37" s="21"/>
      <c r="J37" s="70"/>
      <c r="K37" s="21"/>
    </row>
    <row r="38" spans="1:13" ht="17.850000000000001" customHeight="1">
      <c r="A38" s="77"/>
      <c r="B38" s="77"/>
      <c r="C38" s="77" t="s">
        <v>86</v>
      </c>
      <c r="D38" s="77"/>
      <c r="G38" s="80">
        <f>SUM(G32:G35)</f>
        <v>-540723051</v>
      </c>
      <c r="I38" s="83">
        <f>SUM(I32:I35)</f>
        <v>0</v>
      </c>
      <c r="J38" s="70"/>
      <c r="K38" s="80">
        <f>SUM(K32:K35)</f>
        <v>-523830496</v>
      </c>
      <c r="M38" s="83">
        <f>SUM(M32:M35)</f>
        <v>0</v>
      </c>
    </row>
    <row r="39" spans="1:13" ht="6" customHeight="1">
      <c r="A39" s="77"/>
      <c r="B39" s="77"/>
      <c r="C39" s="77"/>
      <c r="D39" s="77"/>
      <c r="G39" s="21"/>
      <c r="J39" s="70"/>
      <c r="K39" s="21"/>
    </row>
    <row r="40" spans="1:13" ht="17.850000000000001" customHeight="1">
      <c r="B40" s="84" t="s">
        <v>81</v>
      </c>
      <c r="C40" s="84"/>
      <c r="D40" s="79"/>
      <c r="G40" s="21"/>
      <c r="J40" s="70"/>
      <c r="K40" s="21"/>
    </row>
    <row r="41" spans="1:13" ht="17.850000000000001" customHeight="1">
      <c r="A41" s="77"/>
      <c r="B41" s="84"/>
      <c r="C41" s="84" t="s">
        <v>82</v>
      </c>
      <c r="D41" s="79"/>
      <c r="G41" s="85"/>
      <c r="H41" s="78"/>
      <c r="I41" s="78"/>
      <c r="J41" s="78"/>
      <c r="K41" s="85"/>
      <c r="L41" s="78"/>
      <c r="M41" s="78"/>
    </row>
    <row r="42" spans="1:13" ht="17.850000000000001" customHeight="1">
      <c r="B42" s="84"/>
      <c r="C42" s="84" t="s">
        <v>229</v>
      </c>
      <c r="D42" s="77"/>
      <c r="G42" s="21">
        <v>0</v>
      </c>
      <c r="I42" s="4">
        <v>766137314</v>
      </c>
      <c r="J42" s="70"/>
      <c r="K42" s="21">
        <v>0</v>
      </c>
      <c r="M42" s="4">
        <v>676439166</v>
      </c>
    </row>
    <row r="43" spans="1:13" ht="17.850000000000001" customHeight="1">
      <c r="B43" s="84"/>
      <c r="C43" s="84" t="s">
        <v>200</v>
      </c>
      <c r="D43" s="77"/>
      <c r="G43" s="21">
        <v>-11986878</v>
      </c>
      <c r="I43" s="4">
        <v>-3698237</v>
      </c>
      <c r="J43" s="70"/>
      <c r="K43" s="21">
        <v>0</v>
      </c>
      <c r="M43" s="4" t="s">
        <v>228</v>
      </c>
    </row>
    <row r="44" spans="1:13" ht="17.850000000000001" customHeight="1">
      <c r="B44" s="84"/>
      <c r="C44" s="84" t="s">
        <v>84</v>
      </c>
      <c r="D44" s="77"/>
      <c r="G44" s="21"/>
      <c r="J44" s="70"/>
      <c r="K44" s="21"/>
    </row>
    <row r="45" spans="1:13" ht="17.850000000000001" customHeight="1">
      <c r="B45" s="84"/>
      <c r="C45" s="84"/>
      <c r="D45" s="77" t="s">
        <v>230</v>
      </c>
      <c r="G45" s="21">
        <v>105290466</v>
      </c>
      <c r="I45" s="4">
        <v>-755192</v>
      </c>
      <c r="J45" s="70"/>
      <c r="K45" s="21">
        <v>0</v>
      </c>
      <c r="M45" s="4" t="s">
        <v>228</v>
      </c>
    </row>
    <row r="46" spans="1:13" ht="17.850000000000001" customHeight="1">
      <c r="A46" s="69"/>
      <c r="B46" s="69"/>
      <c r="C46" s="77" t="s">
        <v>201</v>
      </c>
      <c r="D46" s="69"/>
      <c r="G46" s="21"/>
      <c r="J46" s="70"/>
      <c r="K46" s="21"/>
    </row>
    <row r="47" spans="1:13" ht="17.850000000000001" customHeight="1">
      <c r="A47" s="69"/>
      <c r="B47" s="69"/>
      <c r="D47" s="77" t="s">
        <v>86</v>
      </c>
      <c r="G47" s="23">
        <v>0</v>
      </c>
      <c r="I47" s="8">
        <v>-153227463</v>
      </c>
      <c r="J47" s="70"/>
      <c r="K47" s="23">
        <v>0</v>
      </c>
      <c r="M47" s="8">
        <v>-135287833</v>
      </c>
    </row>
    <row r="48" spans="1:13" ht="6" customHeight="1">
      <c r="A48" s="77"/>
      <c r="B48" s="77"/>
      <c r="C48" s="77"/>
      <c r="D48" s="77"/>
      <c r="G48" s="21"/>
      <c r="J48" s="70"/>
      <c r="K48" s="21"/>
    </row>
    <row r="49" spans="1:13" s="84" customFormat="1" ht="17.850000000000001" customHeight="1">
      <c r="B49" s="84" t="s">
        <v>85</v>
      </c>
      <c r="E49" s="74"/>
      <c r="F49" s="86"/>
      <c r="G49" s="87"/>
      <c r="H49" s="86"/>
      <c r="I49" s="88"/>
      <c r="J49" s="86"/>
      <c r="K49" s="87"/>
      <c r="L49" s="86"/>
      <c r="M49" s="88"/>
    </row>
    <row r="50" spans="1:13" s="84" customFormat="1" ht="17.850000000000001" customHeight="1">
      <c r="C50" s="84" t="s">
        <v>86</v>
      </c>
      <c r="E50" s="74"/>
      <c r="G50" s="89">
        <f>SUM(G41:G47)</f>
        <v>93303588</v>
      </c>
      <c r="I50" s="90">
        <f>SUM(I41:I47)</f>
        <v>608456422</v>
      </c>
      <c r="J50" s="86"/>
      <c r="K50" s="89">
        <f>SUM(K41:K47)</f>
        <v>0</v>
      </c>
      <c r="M50" s="90">
        <f>SUM(M41:M47)</f>
        <v>541151333</v>
      </c>
    </row>
    <row r="51" spans="1:13" s="84" customFormat="1" ht="6" customHeight="1">
      <c r="E51" s="74"/>
      <c r="G51" s="91"/>
      <c r="I51" s="92"/>
      <c r="J51" s="86"/>
      <c r="K51" s="91"/>
      <c r="M51" s="92"/>
    </row>
    <row r="52" spans="1:13" ht="17.850000000000001" customHeight="1">
      <c r="A52" s="93" t="s">
        <v>231</v>
      </c>
      <c r="B52" s="69"/>
      <c r="C52" s="69"/>
      <c r="D52" s="69"/>
      <c r="G52" s="23">
        <f>G50+G38</f>
        <v>-447419463</v>
      </c>
      <c r="I52" s="8">
        <f>I50+I38</f>
        <v>608456422</v>
      </c>
      <c r="J52" s="70"/>
      <c r="K52" s="23">
        <f>K50+K38</f>
        <v>-523830496</v>
      </c>
      <c r="M52" s="8">
        <f>M50+M38</f>
        <v>541151333</v>
      </c>
    </row>
    <row r="53" spans="1:13" ht="6" customHeight="1">
      <c r="A53" s="69"/>
      <c r="B53" s="69"/>
      <c r="C53" s="69"/>
      <c r="D53" s="69"/>
      <c r="G53" s="21"/>
      <c r="J53" s="70"/>
      <c r="K53" s="21"/>
    </row>
    <row r="54" spans="1:13" ht="17.850000000000001" customHeight="1" thickBot="1">
      <c r="A54" s="69" t="s">
        <v>123</v>
      </c>
      <c r="B54" s="69"/>
      <c r="C54" s="69"/>
      <c r="D54" s="69"/>
      <c r="G54" s="29">
        <f>SUM(G27,G52)</f>
        <v>61011777</v>
      </c>
      <c r="I54" s="94">
        <f>SUM(I27,I52)</f>
        <v>1334909615</v>
      </c>
      <c r="J54" s="70"/>
      <c r="K54" s="29">
        <f>SUM(K27,K52)</f>
        <v>-606548032</v>
      </c>
      <c r="M54" s="94">
        <f>SUM(M27,M52)</f>
        <v>444327908</v>
      </c>
    </row>
    <row r="55" spans="1:13" ht="17.850000000000001" customHeight="1" thickTop="1">
      <c r="A55" s="69"/>
      <c r="B55" s="69"/>
      <c r="C55" s="69"/>
      <c r="D55" s="69"/>
      <c r="G55" s="31"/>
      <c r="H55" s="3"/>
      <c r="I55" s="31"/>
      <c r="J55" s="194"/>
      <c r="K55" s="31"/>
      <c r="L55" s="3"/>
      <c r="M55" s="31"/>
    </row>
    <row r="56" spans="1:13" ht="21.95" customHeight="1">
      <c r="A56" s="33" t="s">
        <v>31</v>
      </c>
      <c r="B56" s="33"/>
      <c r="C56" s="33"/>
      <c r="D56" s="33"/>
      <c r="E56" s="95"/>
      <c r="F56" s="95"/>
      <c r="G56" s="96"/>
      <c r="H56" s="96"/>
      <c r="I56" s="96"/>
      <c r="J56" s="96"/>
      <c r="K56" s="96"/>
      <c r="L56" s="96"/>
      <c r="M56" s="96"/>
    </row>
    <row r="57" spans="1:13" ht="18" customHeight="1">
      <c r="A57" s="69" t="s">
        <v>0</v>
      </c>
      <c r="B57" s="69"/>
      <c r="C57" s="69"/>
      <c r="D57" s="69"/>
    </row>
    <row r="58" spans="1:13" ht="18" customHeight="1">
      <c r="A58" s="69" t="s">
        <v>66</v>
      </c>
      <c r="B58" s="69"/>
      <c r="C58" s="69"/>
      <c r="D58" s="69"/>
    </row>
    <row r="59" spans="1:13" ht="18" customHeight="1">
      <c r="A59" s="71" t="str">
        <f>A3</f>
        <v>สำหรับงวดสามเดือนสิ้นสุดวันที่ 30 กันยายน พ.ศ. 2563</v>
      </c>
      <c r="B59" s="71"/>
      <c r="C59" s="71"/>
      <c r="D59" s="71"/>
      <c r="E59" s="72"/>
      <c r="F59" s="72"/>
      <c r="G59" s="8"/>
      <c r="H59" s="8"/>
      <c r="I59" s="8"/>
      <c r="J59" s="8"/>
      <c r="K59" s="8"/>
      <c r="L59" s="8"/>
      <c r="M59" s="8"/>
    </row>
    <row r="61" spans="1:13" ht="18" customHeight="1">
      <c r="G61" s="202" t="s">
        <v>2</v>
      </c>
      <c r="H61" s="202"/>
      <c r="I61" s="202"/>
      <c r="K61" s="202" t="s">
        <v>3</v>
      </c>
      <c r="L61" s="202"/>
      <c r="M61" s="202"/>
    </row>
    <row r="62" spans="1:13" ht="18" customHeight="1">
      <c r="E62" s="73"/>
      <c r="F62" s="73"/>
      <c r="G62" s="97" t="s">
        <v>180</v>
      </c>
      <c r="H62" s="73"/>
      <c r="I62" s="97" t="s">
        <v>163</v>
      </c>
      <c r="J62" s="13"/>
      <c r="K62" s="97" t="s">
        <v>180</v>
      </c>
      <c r="L62" s="73"/>
      <c r="M62" s="97" t="s">
        <v>163</v>
      </c>
    </row>
    <row r="63" spans="1:13" ht="18" customHeight="1">
      <c r="E63" s="73"/>
      <c r="F63" s="75"/>
      <c r="G63" s="76" t="s">
        <v>6</v>
      </c>
      <c r="H63" s="13"/>
      <c r="I63" s="76" t="s">
        <v>6</v>
      </c>
      <c r="J63" s="13"/>
      <c r="K63" s="76" t="s">
        <v>6</v>
      </c>
      <c r="L63" s="13"/>
      <c r="M63" s="76" t="s">
        <v>6</v>
      </c>
    </row>
    <row r="64" spans="1:13" ht="6" customHeight="1">
      <c r="A64" s="98"/>
      <c r="B64" s="98"/>
      <c r="C64" s="98"/>
      <c r="D64" s="98"/>
      <c r="E64" s="99"/>
      <c r="F64" s="99"/>
      <c r="G64" s="100"/>
      <c r="H64" s="101"/>
      <c r="I64" s="101"/>
      <c r="J64" s="101"/>
      <c r="K64" s="100"/>
      <c r="L64" s="101"/>
      <c r="M64" s="101"/>
    </row>
    <row r="65" spans="1:13" s="1" customFormat="1" ht="18" customHeight="1">
      <c r="A65" s="1" t="s">
        <v>253</v>
      </c>
      <c r="E65" s="74"/>
      <c r="F65" s="102"/>
      <c r="G65" s="103"/>
      <c r="H65" s="13"/>
      <c r="I65" s="13"/>
      <c r="J65" s="102"/>
      <c r="K65" s="103"/>
      <c r="L65" s="13"/>
      <c r="M65" s="13"/>
    </row>
    <row r="66" spans="1:13" s="1" customFormat="1" ht="18" customHeight="1">
      <c r="A66" s="77"/>
      <c r="B66" s="77" t="s">
        <v>88</v>
      </c>
      <c r="C66" s="77"/>
      <c r="D66" s="77"/>
      <c r="E66" s="74"/>
      <c r="F66" s="102"/>
      <c r="G66" s="21">
        <v>428557636</v>
      </c>
      <c r="H66" s="4"/>
      <c r="I66" s="4">
        <v>569607287</v>
      </c>
      <c r="J66" s="4"/>
      <c r="K66" s="21">
        <v>-82717536</v>
      </c>
      <c r="L66" s="4"/>
      <c r="M66" s="4">
        <v>-96823425</v>
      </c>
    </row>
    <row r="67" spans="1:13" s="1" customFormat="1" ht="18" customHeight="1">
      <c r="A67" s="77"/>
      <c r="B67" s="77" t="s">
        <v>89</v>
      </c>
      <c r="C67" s="77"/>
      <c r="D67" s="77"/>
      <c r="E67" s="74"/>
      <c r="F67" s="102"/>
      <c r="G67" s="23">
        <v>79873604</v>
      </c>
      <c r="H67" s="78"/>
      <c r="I67" s="8">
        <v>156845906</v>
      </c>
      <c r="J67" s="102"/>
      <c r="K67" s="23">
        <v>0</v>
      </c>
      <c r="L67" s="78"/>
      <c r="M67" s="8">
        <v>0</v>
      </c>
    </row>
    <row r="68" spans="1:13" ht="6" customHeight="1">
      <c r="A68" s="69"/>
      <c r="B68" s="69"/>
      <c r="C68" s="69"/>
      <c r="D68" s="69"/>
      <c r="E68" s="74"/>
      <c r="G68" s="21"/>
      <c r="J68" s="70"/>
      <c r="K68" s="21"/>
    </row>
    <row r="69" spans="1:13" s="1" customFormat="1" ht="18.75" customHeight="1" thickBot="1">
      <c r="A69" s="69"/>
      <c r="B69" s="69"/>
      <c r="C69" s="69"/>
      <c r="D69" s="69"/>
      <c r="E69" s="74"/>
      <c r="F69" s="102"/>
      <c r="G69" s="29">
        <f>SUM(G66:G67)</f>
        <v>508431240</v>
      </c>
      <c r="H69" s="4"/>
      <c r="I69" s="94">
        <f>SUM(I66:I67)</f>
        <v>726453193</v>
      </c>
      <c r="J69" s="102"/>
      <c r="K69" s="29">
        <f>SUM(K66:K67)</f>
        <v>-82717536</v>
      </c>
      <c r="L69" s="4"/>
      <c r="M69" s="94">
        <f>SUM(M66:M67)</f>
        <v>-96823425</v>
      </c>
    </row>
    <row r="70" spans="1:13" s="1" customFormat="1" ht="18.75" customHeight="1" thickTop="1">
      <c r="A70" s="104"/>
      <c r="B70" s="104"/>
      <c r="C70" s="104"/>
      <c r="D70" s="104"/>
      <c r="E70" s="74"/>
      <c r="F70" s="102"/>
      <c r="G70" s="103"/>
      <c r="H70" s="13"/>
      <c r="I70" s="13"/>
      <c r="J70" s="4"/>
      <c r="K70" s="21"/>
      <c r="L70" s="4"/>
      <c r="M70" s="4"/>
    </row>
    <row r="71" spans="1:13" ht="18" customHeight="1">
      <c r="A71" s="1" t="s">
        <v>232</v>
      </c>
      <c r="B71" s="1"/>
      <c r="C71" s="1"/>
      <c r="D71" s="1"/>
      <c r="E71" s="74"/>
      <c r="G71" s="21"/>
      <c r="K71" s="21"/>
    </row>
    <row r="72" spans="1:13" ht="18" customHeight="1">
      <c r="A72" s="77"/>
      <c r="B72" s="77" t="s">
        <v>88</v>
      </c>
      <c r="C72" s="77"/>
      <c r="D72" s="77"/>
      <c r="E72" s="74"/>
      <c r="G72" s="21">
        <v>-44974547</v>
      </c>
      <c r="I72" s="4">
        <v>1177266008</v>
      </c>
      <c r="J72" s="70"/>
      <c r="K72" s="21">
        <v>-606548032</v>
      </c>
      <c r="M72" s="4">
        <v>444327908</v>
      </c>
    </row>
    <row r="73" spans="1:13" ht="18" customHeight="1">
      <c r="A73" s="77"/>
      <c r="B73" s="77" t="s">
        <v>89</v>
      </c>
      <c r="C73" s="77"/>
      <c r="D73" s="77"/>
      <c r="E73" s="74"/>
      <c r="G73" s="23">
        <v>105986324</v>
      </c>
      <c r="H73" s="78"/>
      <c r="I73" s="8">
        <v>157643607</v>
      </c>
      <c r="J73" s="70"/>
      <c r="K73" s="23">
        <v>0</v>
      </c>
      <c r="L73" s="78"/>
      <c r="M73" s="8">
        <v>0</v>
      </c>
    </row>
    <row r="74" spans="1:13" ht="6" customHeight="1">
      <c r="A74" s="69"/>
      <c r="B74" s="69"/>
      <c r="C74" s="69"/>
      <c r="D74" s="69"/>
      <c r="E74" s="74"/>
      <c r="G74" s="21"/>
      <c r="J74" s="70"/>
      <c r="K74" s="21"/>
    </row>
    <row r="75" spans="1:13" ht="18.75" customHeight="1" thickBot="1">
      <c r="A75" s="69"/>
      <c r="B75" s="69"/>
      <c r="C75" s="69"/>
      <c r="D75" s="69"/>
      <c r="E75" s="74"/>
      <c r="G75" s="29">
        <f>SUM(G72:G73)</f>
        <v>61011777</v>
      </c>
      <c r="I75" s="94">
        <f>SUM(I72:I73)</f>
        <v>1334909615</v>
      </c>
      <c r="J75" s="70"/>
      <c r="K75" s="29">
        <f>SUM(K72:K73)</f>
        <v>-606548032</v>
      </c>
      <c r="M75" s="94">
        <f>SUM(M72:M73)</f>
        <v>444327908</v>
      </c>
    </row>
    <row r="76" spans="1:13" s="1" customFormat="1" ht="18.75" customHeight="1" thickTop="1">
      <c r="A76" s="104"/>
      <c r="B76" s="104"/>
      <c r="C76" s="104"/>
      <c r="D76" s="104"/>
      <c r="E76" s="74"/>
      <c r="F76" s="102"/>
      <c r="G76" s="103"/>
      <c r="H76" s="13"/>
      <c r="I76" s="13"/>
      <c r="J76" s="102"/>
      <c r="K76" s="103"/>
      <c r="L76" s="13"/>
      <c r="M76" s="13"/>
    </row>
    <row r="77" spans="1:13" ht="18" customHeight="1">
      <c r="A77" s="1" t="s">
        <v>254</v>
      </c>
      <c r="B77" s="1"/>
      <c r="C77" s="1"/>
      <c r="D77" s="1"/>
      <c r="E77" s="74"/>
      <c r="G77" s="21"/>
      <c r="J77" s="70"/>
      <c r="K77" s="21"/>
    </row>
    <row r="78" spans="1:13" s="1" customFormat="1" ht="18.75" customHeight="1" thickBot="1">
      <c r="A78" s="77"/>
      <c r="B78" s="77" t="s">
        <v>255</v>
      </c>
      <c r="C78" s="77"/>
      <c r="D78" s="77"/>
      <c r="E78" s="74"/>
      <c r="F78" s="102"/>
      <c r="G78" s="105">
        <v>2.8672133277965188E-2</v>
      </c>
      <c r="H78" s="106"/>
      <c r="I78" s="107">
        <v>3.8800000000000001E-2</v>
      </c>
      <c r="J78" s="108"/>
      <c r="K78" s="105">
        <v>-5.5341172747576089E-3</v>
      </c>
      <c r="L78" s="106"/>
      <c r="M78" s="107">
        <v>-6.6E-3</v>
      </c>
    </row>
    <row r="79" spans="1:13" s="1" customFormat="1" ht="6" customHeight="1" thickTop="1">
      <c r="A79" s="77"/>
      <c r="B79" s="77"/>
      <c r="C79" s="77"/>
      <c r="D79" s="77"/>
      <c r="E79" s="74"/>
      <c r="F79" s="102"/>
      <c r="G79" s="109"/>
      <c r="H79" s="106"/>
      <c r="I79" s="110"/>
      <c r="J79" s="108"/>
      <c r="K79" s="109"/>
      <c r="L79" s="106"/>
      <c r="M79" s="110"/>
    </row>
    <row r="80" spans="1:13" s="1" customFormat="1" ht="18.75" customHeight="1" thickBot="1">
      <c r="A80" s="77"/>
      <c r="B80" s="77" t="s">
        <v>256</v>
      </c>
      <c r="C80" s="77"/>
      <c r="D80" s="77"/>
      <c r="E80" s="74"/>
      <c r="F80" s="102"/>
      <c r="G80" s="105">
        <v>2.8672133277965188E-2</v>
      </c>
      <c r="H80" s="106"/>
      <c r="I80" s="107">
        <v>3.8199999999999998E-2</v>
      </c>
      <c r="J80" s="108"/>
      <c r="K80" s="105">
        <v>-5.5341172747576089E-3</v>
      </c>
      <c r="L80" s="106"/>
      <c r="M80" s="107">
        <v>-6.4999999999999997E-3</v>
      </c>
    </row>
    <row r="81" spans="1:13" s="1" customFormat="1" ht="18.75" customHeight="1" thickTop="1">
      <c r="A81" s="77"/>
      <c r="B81" s="77"/>
      <c r="C81" s="77"/>
      <c r="D81" s="77"/>
      <c r="E81" s="74"/>
      <c r="F81" s="102"/>
      <c r="G81" s="111"/>
      <c r="H81" s="13"/>
      <c r="I81" s="111"/>
      <c r="J81" s="102"/>
      <c r="K81" s="111"/>
      <c r="L81" s="13"/>
      <c r="M81" s="111"/>
    </row>
    <row r="82" spans="1:13" s="1" customFormat="1" ht="18" customHeight="1">
      <c r="A82" s="77"/>
      <c r="B82" s="77"/>
      <c r="C82" s="77"/>
      <c r="D82" s="77"/>
      <c r="E82" s="74"/>
      <c r="F82" s="102"/>
      <c r="G82" s="111"/>
      <c r="H82" s="13"/>
      <c r="I82" s="111"/>
      <c r="J82" s="102"/>
      <c r="K82" s="111"/>
      <c r="L82" s="13"/>
      <c r="M82" s="111"/>
    </row>
    <row r="83" spans="1:13" s="1" customFormat="1" ht="18" customHeight="1">
      <c r="A83" s="77"/>
      <c r="B83" s="77"/>
      <c r="C83" s="77"/>
      <c r="D83" s="77"/>
      <c r="E83" s="74"/>
      <c r="F83" s="102"/>
      <c r="G83" s="111"/>
      <c r="H83" s="13"/>
      <c r="I83" s="111"/>
      <c r="J83" s="102"/>
      <c r="K83" s="111"/>
      <c r="L83" s="13"/>
      <c r="M83" s="111"/>
    </row>
    <row r="84" spans="1:13" s="1" customFormat="1" ht="18" customHeight="1">
      <c r="A84" s="77"/>
      <c r="B84" s="77"/>
      <c r="C84" s="77"/>
      <c r="D84" s="77"/>
      <c r="E84" s="74"/>
      <c r="F84" s="102"/>
      <c r="G84" s="111"/>
      <c r="H84" s="13"/>
      <c r="I84" s="111"/>
      <c r="J84" s="102"/>
      <c r="K84" s="111"/>
      <c r="L84" s="13"/>
      <c r="M84" s="111"/>
    </row>
    <row r="85" spans="1:13" s="1" customFormat="1" ht="18" customHeight="1">
      <c r="A85" s="77"/>
      <c r="B85" s="77"/>
      <c r="C85" s="77"/>
      <c r="D85" s="77"/>
      <c r="E85" s="74"/>
      <c r="F85" s="102"/>
      <c r="G85" s="111"/>
      <c r="H85" s="13"/>
      <c r="I85" s="111"/>
      <c r="J85" s="102"/>
      <c r="K85" s="111"/>
      <c r="L85" s="13"/>
      <c r="M85" s="111"/>
    </row>
    <row r="86" spans="1:13" s="1" customFormat="1" ht="18" customHeight="1">
      <c r="A86" s="77"/>
      <c r="B86" s="77"/>
      <c r="C86" s="77"/>
      <c r="D86" s="77"/>
      <c r="E86" s="74"/>
      <c r="F86" s="102"/>
      <c r="G86" s="111"/>
      <c r="H86" s="13"/>
      <c r="I86" s="111"/>
      <c r="J86" s="102"/>
      <c r="K86" s="111"/>
      <c r="L86" s="13"/>
      <c r="M86" s="111"/>
    </row>
    <row r="87" spans="1:13" s="1" customFormat="1" ht="18" customHeight="1">
      <c r="A87" s="77"/>
      <c r="B87" s="77"/>
      <c r="C87" s="77"/>
      <c r="D87" s="77"/>
      <c r="E87" s="74"/>
      <c r="F87" s="102"/>
      <c r="G87" s="111"/>
      <c r="H87" s="13"/>
      <c r="I87" s="111"/>
      <c r="J87" s="102"/>
      <c r="K87" s="111"/>
      <c r="L87" s="13"/>
      <c r="M87" s="111"/>
    </row>
    <row r="88" spans="1:13" s="1" customFormat="1" ht="18" customHeight="1">
      <c r="A88" s="77"/>
      <c r="B88" s="77"/>
      <c r="C88" s="77"/>
      <c r="D88" s="77"/>
      <c r="E88" s="74"/>
      <c r="F88" s="102"/>
      <c r="G88" s="111"/>
      <c r="H88" s="13"/>
      <c r="I88" s="111"/>
      <c r="J88" s="102"/>
      <c r="K88" s="111"/>
      <c r="L88" s="13"/>
      <c r="M88" s="111"/>
    </row>
    <row r="89" spans="1:13" s="1" customFormat="1" ht="18" customHeight="1">
      <c r="A89" s="77"/>
      <c r="B89" s="77"/>
      <c r="C89" s="77"/>
      <c r="D89" s="77"/>
      <c r="E89" s="74"/>
      <c r="F89" s="102"/>
      <c r="G89" s="111"/>
      <c r="H89" s="13"/>
      <c r="I89" s="111"/>
      <c r="J89" s="102"/>
      <c r="K89" s="111"/>
      <c r="L89" s="13"/>
      <c r="M89" s="111"/>
    </row>
    <row r="90" spans="1:13" s="1" customFormat="1" ht="18" customHeight="1">
      <c r="A90" s="77"/>
      <c r="B90" s="77"/>
      <c r="C90" s="77"/>
      <c r="D90" s="77"/>
      <c r="E90" s="74"/>
      <c r="F90" s="102"/>
      <c r="G90" s="111"/>
      <c r="H90" s="13"/>
      <c r="I90" s="111"/>
      <c r="J90" s="102"/>
      <c r="K90" s="111"/>
      <c r="L90" s="13"/>
      <c r="M90" s="111"/>
    </row>
    <row r="91" spans="1:13" s="1" customFormat="1" ht="18" customHeight="1">
      <c r="A91" s="77"/>
      <c r="B91" s="77"/>
      <c r="C91" s="77"/>
      <c r="D91" s="77"/>
      <c r="E91" s="74"/>
      <c r="F91" s="102"/>
      <c r="G91" s="111"/>
      <c r="H91" s="13"/>
      <c r="I91" s="111"/>
      <c r="J91" s="102"/>
      <c r="K91" s="111"/>
      <c r="L91" s="13"/>
      <c r="M91" s="111"/>
    </row>
    <row r="92" spans="1:13" s="1" customFormat="1" ht="18" customHeight="1">
      <c r="A92" s="77"/>
      <c r="B92" s="77"/>
      <c r="C92" s="77"/>
      <c r="D92" s="77"/>
      <c r="E92" s="74"/>
      <c r="F92" s="102"/>
      <c r="G92" s="111"/>
      <c r="H92" s="13"/>
      <c r="I92" s="111"/>
      <c r="J92" s="102"/>
      <c r="K92" s="111"/>
      <c r="L92" s="13"/>
      <c r="M92" s="111"/>
    </row>
    <row r="93" spans="1:13" s="1" customFormat="1" ht="18" customHeight="1">
      <c r="A93" s="77"/>
      <c r="B93" s="77"/>
      <c r="C93" s="77"/>
      <c r="D93" s="77"/>
      <c r="E93" s="74"/>
      <c r="F93" s="102"/>
      <c r="G93" s="111"/>
      <c r="H93" s="13"/>
      <c r="I93" s="111"/>
      <c r="J93" s="102"/>
      <c r="K93" s="111"/>
      <c r="L93" s="13"/>
      <c r="M93" s="111"/>
    </row>
    <row r="94" spans="1:13" s="1" customFormat="1" ht="18" customHeight="1">
      <c r="A94" s="77"/>
      <c r="B94" s="77"/>
      <c r="C94" s="77"/>
      <c r="D94" s="77"/>
      <c r="E94" s="74"/>
      <c r="F94" s="102"/>
      <c r="G94" s="111"/>
      <c r="H94" s="13"/>
      <c r="I94" s="111"/>
      <c r="J94" s="102"/>
      <c r="K94" s="111"/>
      <c r="L94" s="13"/>
      <c r="M94" s="111"/>
    </row>
    <row r="95" spans="1:13" s="1" customFormat="1" ht="18" customHeight="1">
      <c r="A95" s="77"/>
      <c r="B95" s="77"/>
      <c r="C95" s="77"/>
      <c r="D95" s="77"/>
      <c r="E95" s="74"/>
      <c r="F95" s="102"/>
      <c r="G95" s="111"/>
      <c r="H95" s="13"/>
      <c r="I95" s="111"/>
      <c r="J95" s="102"/>
      <c r="K95" s="111"/>
      <c r="L95" s="13"/>
      <c r="M95" s="111"/>
    </row>
    <row r="96" spans="1:13" s="1" customFormat="1" ht="18" customHeight="1">
      <c r="A96" s="77"/>
      <c r="B96" s="77"/>
      <c r="C96" s="77"/>
      <c r="D96" s="77"/>
      <c r="E96" s="74"/>
      <c r="F96" s="102"/>
      <c r="G96" s="111"/>
      <c r="H96" s="13"/>
      <c r="I96" s="111"/>
      <c r="J96" s="102"/>
      <c r="K96" s="111"/>
      <c r="L96" s="13"/>
      <c r="M96" s="111"/>
    </row>
    <row r="97" spans="1:13" s="1" customFormat="1" ht="18" customHeight="1">
      <c r="A97" s="77"/>
      <c r="B97" s="77"/>
      <c r="C97" s="77"/>
      <c r="D97" s="77"/>
      <c r="E97" s="74"/>
      <c r="F97" s="102"/>
      <c r="G97" s="111"/>
      <c r="H97" s="13"/>
      <c r="I97" s="111"/>
      <c r="J97" s="102"/>
      <c r="K97" s="111"/>
      <c r="L97" s="13"/>
      <c r="M97" s="111"/>
    </row>
    <row r="98" spans="1:13" s="1" customFormat="1" ht="18" customHeight="1">
      <c r="A98" s="77"/>
      <c r="B98" s="77"/>
      <c r="C98" s="77"/>
      <c r="D98" s="77"/>
      <c r="E98" s="74"/>
      <c r="F98" s="102"/>
      <c r="G98" s="111"/>
      <c r="H98" s="13"/>
      <c r="I98" s="111"/>
      <c r="J98" s="102"/>
      <c r="K98" s="111"/>
      <c r="L98" s="13"/>
      <c r="M98" s="111"/>
    </row>
    <row r="99" spans="1:13" s="1" customFormat="1" ht="18" customHeight="1">
      <c r="A99" s="77"/>
      <c r="B99" s="77"/>
      <c r="C99" s="77"/>
      <c r="D99" s="77"/>
      <c r="E99" s="74"/>
      <c r="F99" s="102"/>
      <c r="G99" s="111"/>
      <c r="H99" s="13"/>
      <c r="I99" s="111"/>
      <c r="J99" s="102"/>
      <c r="K99" s="111"/>
      <c r="L99" s="13"/>
      <c r="M99" s="111"/>
    </row>
    <row r="100" spans="1:13" s="1" customFormat="1" ht="18" customHeight="1">
      <c r="A100" s="77"/>
      <c r="B100" s="77"/>
      <c r="C100" s="77"/>
      <c r="D100" s="77"/>
      <c r="E100" s="74"/>
      <c r="F100" s="102"/>
      <c r="G100" s="111"/>
      <c r="H100" s="13"/>
      <c r="I100" s="111"/>
      <c r="J100" s="102"/>
      <c r="K100" s="111"/>
      <c r="L100" s="13"/>
      <c r="M100" s="111"/>
    </row>
    <row r="101" spans="1:13" s="1" customFormat="1" ht="18" customHeight="1">
      <c r="A101" s="77"/>
      <c r="B101" s="77"/>
      <c r="C101" s="77"/>
      <c r="D101" s="77"/>
      <c r="E101" s="74"/>
      <c r="F101" s="102"/>
      <c r="G101" s="111"/>
      <c r="H101" s="13"/>
      <c r="I101" s="111"/>
      <c r="J101" s="102"/>
      <c r="K101" s="111"/>
      <c r="L101" s="13"/>
      <c r="M101" s="111"/>
    </row>
    <row r="102" spans="1:13" s="1" customFormat="1" ht="18" customHeight="1">
      <c r="A102" s="77"/>
      <c r="B102" s="77"/>
      <c r="C102" s="77"/>
      <c r="D102" s="77"/>
      <c r="E102" s="74"/>
      <c r="F102" s="102"/>
      <c r="G102" s="111"/>
      <c r="H102" s="13"/>
      <c r="I102" s="111"/>
      <c r="J102" s="102"/>
      <c r="K102" s="111"/>
      <c r="L102" s="13"/>
      <c r="M102" s="111"/>
    </row>
    <row r="103" spans="1:13" s="1" customFormat="1" ht="18" customHeight="1">
      <c r="A103" s="77"/>
      <c r="B103" s="77"/>
      <c r="C103" s="77"/>
      <c r="D103" s="77"/>
      <c r="E103" s="74"/>
      <c r="F103" s="102"/>
      <c r="G103" s="111"/>
      <c r="H103" s="13"/>
      <c r="I103" s="111"/>
      <c r="J103" s="102"/>
      <c r="K103" s="111"/>
      <c r="L103" s="13"/>
      <c r="M103" s="111"/>
    </row>
    <row r="104" spans="1:13" s="1" customFormat="1" ht="18" customHeight="1">
      <c r="A104" s="77"/>
      <c r="B104" s="77"/>
      <c r="C104" s="77"/>
      <c r="D104" s="77"/>
      <c r="E104" s="74"/>
      <c r="F104" s="102"/>
      <c r="G104" s="111"/>
      <c r="H104" s="13"/>
      <c r="I104" s="111"/>
      <c r="J104" s="102"/>
      <c r="K104" s="111"/>
      <c r="L104" s="13"/>
      <c r="M104" s="111"/>
    </row>
    <row r="105" spans="1:13" s="1" customFormat="1" ht="18" customHeight="1">
      <c r="A105" s="77"/>
      <c r="B105" s="77"/>
      <c r="C105" s="77"/>
      <c r="D105" s="77"/>
      <c r="E105" s="74"/>
      <c r="F105" s="102"/>
      <c r="G105" s="111"/>
      <c r="H105" s="13"/>
      <c r="I105" s="111"/>
      <c r="J105" s="102"/>
      <c r="K105" s="111"/>
      <c r="L105" s="13"/>
      <c r="M105" s="111"/>
    </row>
    <row r="106" spans="1:13" s="1" customFormat="1" ht="18" customHeight="1">
      <c r="A106" s="77"/>
      <c r="B106" s="77"/>
      <c r="C106" s="77"/>
      <c r="D106" s="77"/>
      <c r="E106" s="74"/>
      <c r="F106" s="102"/>
      <c r="G106" s="111"/>
      <c r="H106" s="13"/>
      <c r="I106" s="111"/>
      <c r="J106" s="102"/>
      <c r="K106" s="111"/>
      <c r="L106" s="13"/>
      <c r="M106" s="111"/>
    </row>
    <row r="107" spans="1:13" s="1" customFormat="1" ht="6.75" customHeight="1">
      <c r="A107" s="104"/>
      <c r="B107" s="104"/>
      <c r="C107" s="104"/>
      <c r="D107" s="104"/>
      <c r="E107" s="102"/>
      <c r="F107" s="102"/>
      <c r="G107" s="112"/>
      <c r="H107" s="13"/>
      <c r="I107" s="112"/>
      <c r="J107" s="13"/>
      <c r="K107" s="112"/>
      <c r="L107" s="13"/>
      <c r="M107" s="112"/>
    </row>
    <row r="108" spans="1:13" ht="21.95" customHeight="1">
      <c r="A108" s="33" t="s">
        <v>31</v>
      </c>
      <c r="B108" s="33"/>
      <c r="C108" s="33"/>
      <c r="D108" s="33"/>
      <c r="E108" s="95"/>
      <c r="F108" s="95"/>
      <c r="G108" s="96"/>
      <c r="H108" s="96"/>
      <c r="I108" s="96"/>
      <c r="J108" s="96"/>
      <c r="K108" s="96"/>
      <c r="L108" s="96"/>
      <c r="M108" s="96"/>
    </row>
  </sheetData>
  <mergeCells count="4">
    <mergeCell ref="G5:I5"/>
    <mergeCell ref="K5:M5"/>
    <mergeCell ref="G61:I61"/>
    <mergeCell ref="K61:M61"/>
  </mergeCells>
  <pageMargins left="0.8" right="0.27" top="0.5" bottom="0.6" header="0.49" footer="0.4"/>
  <pageSetup paperSize="9" scale="88" firstPageNumber="5" orientation="portrait" useFirstPageNumber="1" horizontalDpi="1200" verticalDpi="1200" r:id="rId1"/>
  <headerFooter>
    <oddFooter>&amp;R&amp;"Browallia New,Regular"&amp;13&amp;P</oddFooter>
  </headerFooter>
  <rowBreaks count="1" manualBreakCount="1"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showZeros="0" topLeftCell="A40" zoomScale="90" zoomScaleNormal="90" zoomScaleSheetLayoutView="90" workbookViewId="0">
      <selection activeCell="V192" sqref="V192"/>
    </sheetView>
  </sheetViews>
  <sheetFormatPr defaultColWidth="9.140625" defaultRowHeight="18" customHeight="1"/>
  <cols>
    <col min="1" max="3" width="1.28515625" style="2" customWidth="1"/>
    <col min="4" max="4" width="26.140625" style="2" customWidth="1"/>
    <col min="5" max="5" width="11.28515625" style="70" customWidth="1"/>
    <col min="6" max="6" width="9.85546875" style="70" customWidth="1"/>
    <col min="7" max="7" width="12.7109375" style="4" customWidth="1"/>
    <col min="8" max="8" width="0.7109375" style="4" customWidth="1"/>
    <col min="9" max="9" width="12.7109375" style="4" customWidth="1"/>
    <col min="10" max="10" width="0.7109375" style="4" customWidth="1"/>
    <col min="11" max="11" width="12.7109375" style="4" customWidth="1"/>
    <col min="12" max="12" width="0.7109375" style="4" customWidth="1"/>
    <col min="13" max="13" width="12.7109375" style="4" customWidth="1"/>
    <col min="14" max="16384" width="9.140625" style="2"/>
  </cols>
  <sheetData>
    <row r="1" spans="1:13" ht="18" customHeight="1">
      <c r="A1" s="1" t="s">
        <v>0</v>
      </c>
      <c r="B1" s="69"/>
      <c r="C1" s="69"/>
      <c r="D1" s="69"/>
    </row>
    <row r="2" spans="1:13" ht="18" customHeight="1">
      <c r="A2" s="1" t="s">
        <v>66</v>
      </c>
      <c r="B2" s="69"/>
      <c r="C2" s="69"/>
      <c r="D2" s="69"/>
    </row>
    <row r="3" spans="1:13" ht="18" customHeight="1">
      <c r="A3" s="5" t="s">
        <v>223</v>
      </c>
      <c r="B3" s="71"/>
      <c r="C3" s="71"/>
      <c r="D3" s="71"/>
      <c r="E3" s="72"/>
      <c r="F3" s="72"/>
      <c r="G3" s="8"/>
      <c r="H3" s="8"/>
      <c r="I3" s="8"/>
      <c r="J3" s="8"/>
      <c r="K3" s="8"/>
      <c r="L3" s="8"/>
      <c r="M3" s="8"/>
    </row>
    <row r="4" spans="1:13" ht="12.95" customHeight="1"/>
    <row r="5" spans="1:13" ht="17.850000000000001" customHeight="1">
      <c r="G5" s="202" t="s">
        <v>2</v>
      </c>
      <c r="H5" s="202"/>
      <c r="I5" s="202"/>
      <c r="K5" s="202" t="s">
        <v>3</v>
      </c>
      <c r="L5" s="202"/>
      <c r="M5" s="202"/>
    </row>
    <row r="6" spans="1:13" ht="17.850000000000001" customHeight="1">
      <c r="E6" s="73"/>
      <c r="F6" s="73"/>
      <c r="G6" s="13" t="s">
        <v>180</v>
      </c>
      <c r="H6" s="73"/>
      <c r="I6" s="13" t="s">
        <v>163</v>
      </c>
      <c r="J6" s="13"/>
      <c r="K6" s="13" t="s">
        <v>180</v>
      </c>
      <c r="L6" s="73"/>
      <c r="M6" s="13" t="s">
        <v>163</v>
      </c>
    </row>
    <row r="7" spans="1:13" ht="17.850000000000001" customHeight="1">
      <c r="E7" s="74"/>
      <c r="F7" s="75"/>
      <c r="G7" s="76" t="s">
        <v>6</v>
      </c>
      <c r="H7" s="13"/>
      <c r="I7" s="76" t="s">
        <v>6</v>
      </c>
      <c r="J7" s="13"/>
      <c r="K7" s="76" t="s">
        <v>6</v>
      </c>
      <c r="L7" s="13"/>
      <c r="M7" s="76" t="s">
        <v>6</v>
      </c>
    </row>
    <row r="8" spans="1:13" ht="5.0999999999999996" customHeight="1">
      <c r="A8" s="77"/>
      <c r="B8" s="77"/>
      <c r="C8" s="77"/>
      <c r="D8" s="77"/>
      <c r="G8" s="21"/>
      <c r="K8" s="21"/>
    </row>
    <row r="9" spans="1:13" ht="17.850000000000001" customHeight="1">
      <c r="A9" s="77" t="s">
        <v>67</v>
      </c>
      <c r="B9" s="77"/>
      <c r="C9" s="77"/>
      <c r="D9" s="77"/>
      <c r="E9" s="74"/>
      <c r="G9" s="21">
        <v>1344833497</v>
      </c>
      <c r="I9" s="4">
        <v>1213101381</v>
      </c>
      <c r="J9" s="70"/>
      <c r="K9" s="22">
        <v>96661280</v>
      </c>
      <c r="M9" s="24">
        <v>207245488</v>
      </c>
    </row>
    <row r="10" spans="1:13" ht="17.850000000000001" customHeight="1">
      <c r="A10" s="77" t="s">
        <v>68</v>
      </c>
      <c r="B10" s="77"/>
      <c r="C10" s="77"/>
      <c r="D10" s="77"/>
      <c r="E10" s="74"/>
      <c r="G10" s="21">
        <v>797524384</v>
      </c>
      <c r="H10" s="78"/>
      <c r="I10" s="4">
        <v>4612169621</v>
      </c>
      <c r="J10" s="70"/>
      <c r="K10" s="21">
        <v>0</v>
      </c>
      <c r="L10" s="78"/>
      <c r="M10" s="4">
        <v>2100610884</v>
      </c>
    </row>
    <row r="11" spans="1:13" ht="17.850000000000001" customHeight="1">
      <c r="A11" s="77" t="s">
        <v>69</v>
      </c>
      <c r="B11" s="77"/>
      <c r="C11" s="77"/>
      <c r="D11" s="77"/>
      <c r="E11" s="74"/>
      <c r="G11" s="21">
        <v>1128048830</v>
      </c>
      <c r="H11" s="78"/>
      <c r="I11" s="4">
        <v>1235044453</v>
      </c>
      <c r="J11" s="70"/>
      <c r="K11" s="21">
        <v>0</v>
      </c>
      <c r="L11" s="78"/>
      <c r="M11" s="4">
        <v>0</v>
      </c>
    </row>
    <row r="12" spans="1:13" ht="17.850000000000001" customHeight="1">
      <c r="A12" s="79" t="s">
        <v>70</v>
      </c>
      <c r="E12" s="74"/>
      <c r="G12" s="21">
        <v>-599847729</v>
      </c>
      <c r="I12" s="4">
        <v>-575298044</v>
      </c>
      <c r="J12" s="70"/>
      <c r="K12" s="22">
        <v>-49554060</v>
      </c>
      <c r="M12" s="24">
        <v>-107971508</v>
      </c>
    </row>
    <row r="13" spans="1:13" ht="17.850000000000001" customHeight="1">
      <c r="A13" s="2" t="s">
        <v>71</v>
      </c>
      <c r="E13" s="74"/>
      <c r="G13" s="21">
        <v>-431584693</v>
      </c>
      <c r="H13" s="78"/>
      <c r="I13" s="4">
        <v>-3131690256</v>
      </c>
      <c r="J13" s="70"/>
      <c r="K13" s="21">
        <v>0</v>
      </c>
      <c r="L13" s="78"/>
      <c r="M13" s="4">
        <v>-1939119939</v>
      </c>
    </row>
    <row r="14" spans="1:13" ht="17.850000000000001" customHeight="1">
      <c r="A14" s="2" t="s">
        <v>72</v>
      </c>
      <c r="E14" s="74"/>
      <c r="G14" s="80">
        <v>-689367793</v>
      </c>
      <c r="H14" s="78"/>
      <c r="I14" s="8">
        <v>-704499287</v>
      </c>
      <c r="J14" s="70"/>
      <c r="K14" s="23">
        <v>0</v>
      </c>
      <c r="L14" s="78"/>
      <c r="M14" s="8">
        <v>0</v>
      </c>
    </row>
    <row r="15" spans="1:13" ht="5.0999999999999996" customHeight="1">
      <c r="A15" s="77"/>
      <c r="B15" s="77"/>
      <c r="C15" s="77"/>
      <c r="D15" s="77"/>
      <c r="G15" s="21"/>
      <c r="J15" s="70"/>
      <c r="K15" s="21"/>
    </row>
    <row r="16" spans="1:13" ht="17.850000000000001" customHeight="1">
      <c r="A16" s="1" t="s">
        <v>73</v>
      </c>
      <c r="B16" s="1"/>
      <c r="C16" s="1"/>
      <c r="D16" s="1"/>
      <c r="G16" s="21">
        <f>SUM(G9:G14)</f>
        <v>1549606496</v>
      </c>
      <c r="I16" s="4">
        <f>SUM(I9:I14)</f>
        <v>2648827868</v>
      </c>
      <c r="J16" s="70"/>
      <c r="K16" s="21">
        <f>SUM(K9:K14)</f>
        <v>47107220</v>
      </c>
      <c r="M16" s="4">
        <f>SUM(M9:M14)</f>
        <v>260764925</v>
      </c>
    </row>
    <row r="17" spans="1:13" ht="17.850000000000001" customHeight="1">
      <c r="A17" s="2" t="s">
        <v>74</v>
      </c>
      <c r="E17" s="74"/>
      <c r="G17" s="21">
        <v>1139028066</v>
      </c>
      <c r="I17" s="4">
        <v>591616487</v>
      </c>
      <c r="J17" s="70"/>
      <c r="K17" s="21">
        <v>1524335381</v>
      </c>
      <c r="M17" s="4">
        <v>1923224950</v>
      </c>
    </row>
    <row r="18" spans="1:13" ht="17.850000000000001" customHeight="1">
      <c r="A18" s="2" t="s">
        <v>75</v>
      </c>
      <c r="E18" s="74"/>
      <c r="G18" s="21">
        <v>-92083276</v>
      </c>
      <c r="H18" s="78"/>
      <c r="I18" s="4">
        <v>-232319513</v>
      </c>
      <c r="J18" s="70"/>
      <c r="K18" s="21">
        <v>0</v>
      </c>
      <c r="L18" s="78"/>
      <c r="M18" s="4">
        <v>0</v>
      </c>
    </row>
    <row r="19" spans="1:13" ht="17.850000000000001" customHeight="1">
      <c r="A19" s="77" t="s">
        <v>76</v>
      </c>
      <c r="B19" s="77"/>
      <c r="C19" s="77"/>
      <c r="D19" s="77"/>
      <c r="E19" s="20"/>
      <c r="F19" s="20"/>
      <c r="G19" s="21">
        <v>-788996687</v>
      </c>
      <c r="I19" s="4">
        <v>-980195064</v>
      </c>
      <c r="J19" s="20"/>
      <c r="K19" s="21">
        <v>-179323975.03999999</v>
      </c>
      <c r="M19" s="4">
        <v>-317957845</v>
      </c>
    </row>
    <row r="20" spans="1:13" ht="17.850000000000001" customHeight="1">
      <c r="A20" s="77" t="s">
        <v>224</v>
      </c>
      <c r="B20" s="77"/>
      <c r="C20" s="77"/>
      <c r="D20" s="77"/>
      <c r="E20" s="20"/>
      <c r="F20" s="20"/>
      <c r="G20" s="21">
        <v>4655099</v>
      </c>
      <c r="I20" s="4" t="s">
        <v>228</v>
      </c>
      <c r="J20" s="20"/>
      <c r="K20" s="21">
        <v>-3195338.96</v>
      </c>
      <c r="M20" s="4" t="s">
        <v>228</v>
      </c>
    </row>
    <row r="21" spans="1:13" ht="17.850000000000001" customHeight="1">
      <c r="A21" s="77" t="s">
        <v>77</v>
      </c>
      <c r="B21" s="77"/>
      <c r="C21" s="77"/>
      <c r="D21" s="77"/>
      <c r="E21" s="74"/>
      <c r="G21" s="21">
        <v>-823285803</v>
      </c>
      <c r="I21" s="4">
        <v>-704359851</v>
      </c>
      <c r="J21" s="70"/>
      <c r="K21" s="21">
        <v>-571362166</v>
      </c>
      <c r="M21" s="4">
        <v>-555161684</v>
      </c>
    </row>
    <row r="22" spans="1:13" ht="17.850000000000001" customHeight="1">
      <c r="A22" s="77" t="s">
        <v>78</v>
      </c>
      <c r="B22" s="77"/>
      <c r="C22" s="77"/>
      <c r="D22" s="77"/>
      <c r="E22" s="81"/>
      <c r="G22" s="80">
        <v>446461446</v>
      </c>
      <c r="H22" s="78"/>
      <c r="I22" s="8">
        <v>1469467565</v>
      </c>
      <c r="J22" s="70"/>
      <c r="K22" s="23">
        <v>0</v>
      </c>
      <c r="L22" s="78"/>
      <c r="M22" s="8">
        <v>0</v>
      </c>
    </row>
    <row r="23" spans="1:13" ht="5.0999999999999996" customHeight="1">
      <c r="A23" s="77"/>
      <c r="B23" s="77"/>
      <c r="C23" s="77"/>
      <c r="D23" s="77"/>
      <c r="G23" s="21"/>
      <c r="J23" s="70"/>
      <c r="K23" s="21"/>
    </row>
    <row r="24" spans="1:13" ht="17.850000000000001" customHeight="1">
      <c r="A24" s="69" t="s">
        <v>212</v>
      </c>
      <c r="B24" s="69"/>
      <c r="C24" s="69"/>
      <c r="D24" s="69"/>
      <c r="E24" s="74"/>
      <c r="G24" s="21">
        <f>SUM(G16:G22)</f>
        <v>1435385341</v>
      </c>
      <c r="I24" s="4">
        <f>SUM(I16:I22)</f>
        <v>2793037492</v>
      </c>
      <c r="J24" s="70"/>
      <c r="K24" s="21">
        <f>SUM(K16:K22)</f>
        <v>817561121</v>
      </c>
      <c r="M24" s="4">
        <f>SUM(M16:M22)</f>
        <v>1310870346</v>
      </c>
    </row>
    <row r="25" spans="1:13" ht="17.850000000000001" customHeight="1">
      <c r="A25" s="77" t="s">
        <v>79</v>
      </c>
      <c r="B25" s="77"/>
      <c r="C25" s="77"/>
      <c r="D25" s="77"/>
      <c r="E25" s="44"/>
      <c r="F25" s="82"/>
      <c r="G25" s="23">
        <v>-129441155</v>
      </c>
      <c r="I25" s="8">
        <v>-177277244</v>
      </c>
      <c r="J25" s="70"/>
      <c r="K25" s="23">
        <v>1669241</v>
      </c>
      <c r="M25" s="8">
        <v>-30832961</v>
      </c>
    </row>
    <row r="26" spans="1:13" ht="5.0999999999999996" customHeight="1">
      <c r="A26" s="77"/>
      <c r="B26" s="77"/>
      <c r="C26" s="77"/>
      <c r="D26" s="77"/>
      <c r="G26" s="21"/>
      <c r="J26" s="70"/>
      <c r="K26" s="21"/>
    </row>
    <row r="27" spans="1:13" ht="17.850000000000001" customHeight="1">
      <c r="A27" s="69" t="s">
        <v>213</v>
      </c>
      <c r="B27" s="69"/>
      <c r="C27" s="69"/>
      <c r="D27" s="69"/>
      <c r="G27" s="23">
        <f>SUM(G24:G25)</f>
        <v>1305944186</v>
      </c>
      <c r="I27" s="8">
        <f>SUM(I24:I25)</f>
        <v>2615760248</v>
      </c>
      <c r="J27" s="70"/>
      <c r="K27" s="23">
        <f>SUM(K24:K25)</f>
        <v>819230362</v>
      </c>
      <c r="M27" s="8">
        <f>SUM(M24:M25)</f>
        <v>1280037385</v>
      </c>
    </row>
    <row r="28" spans="1:13" ht="8.1" customHeight="1">
      <c r="A28" s="69"/>
      <c r="B28" s="69"/>
      <c r="C28" s="69"/>
      <c r="D28" s="69"/>
      <c r="G28" s="21"/>
      <c r="J28" s="70"/>
      <c r="K28" s="21"/>
    </row>
    <row r="29" spans="1:13" ht="17.850000000000001" customHeight="1">
      <c r="A29" s="77" t="s">
        <v>80</v>
      </c>
      <c r="B29" s="77"/>
      <c r="C29" s="77"/>
      <c r="D29" s="77"/>
      <c r="G29" s="21"/>
      <c r="J29" s="70"/>
      <c r="K29" s="21"/>
    </row>
    <row r="30" spans="1:13" ht="17.850000000000001" customHeight="1">
      <c r="A30" s="77"/>
      <c r="B30" s="77" t="s">
        <v>225</v>
      </c>
      <c r="C30" s="77"/>
      <c r="D30" s="77"/>
      <c r="G30" s="21"/>
      <c r="J30" s="70"/>
      <c r="K30" s="21"/>
    </row>
    <row r="31" spans="1:13" ht="17.850000000000001" customHeight="1">
      <c r="A31" s="77"/>
      <c r="B31" s="77"/>
      <c r="C31" s="77" t="s">
        <v>82</v>
      </c>
      <c r="D31" s="77"/>
      <c r="G31" s="21"/>
      <c r="J31" s="70"/>
      <c r="K31" s="21"/>
    </row>
    <row r="32" spans="1:13" ht="17.850000000000001" customHeight="1">
      <c r="A32" s="77"/>
      <c r="B32" s="77"/>
      <c r="C32" s="77" t="s">
        <v>226</v>
      </c>
      <c r="D32" s="77"/>
      <c r="G32" s="21"/>
      <c r="J32" s="70"/>
      <c r="K32" s="21"/>
    </row>
    <row r="33" spans="1:13" ht="17.850000000000001" customHeight="1">
      <c r="A33" s="77"/>
      <c r="B33" s="77"/>
      <c r="C33" s="77"/>
      <c r="D33" s="77" t="s">
        <v>227</v>
      </c>
      <c r="G33" s="21">
        <v>-1301827748</v>
      </c>
      <c r="I33" s="4">
        <v>0</v>
      </c>
      <c r="J33" s="70"/>
      <c r="K33" s="21">
        <v>-1206881692</v>
      </c>
      <c r="M33" s="4">
        <v>0</v>
      </c>
    </row>
    <row r="34" spans="1:13" ht="17.850000000000001" customHeight="1">
      <c r="A34" s="77"/>
      <c r="B34" s="77"/>
      <c r="C34" s="77" t="s">
        <v>202</v>
      </c>
      <c r="D34" s="77"/>
      <c r="G34" s="21">
        <v>0</v>
      </c>
      <c r="I34" s="4">
        <v>36810178</v>
      </c>
      <c r="J34" s="70"/>
      <c r="K34" s="21">
        <v>0</v>
      </c>
      <c r="M34" s="4">
        <v>12922189</v>
      </c>
    </row>
    <row r="35" spans="1:13" ht="17.850000000000001" customHeight="1">
      <c r="A35" s="77"/>
      <c r="B35" s="77"/>
      <c r="C35" s="77" t="s">
        <v>265</v>
      </c>
      <c r="D35" s="77"/>
      <c r="G35" s="21"/>
      <c r="J35" s="70"/>
      <c r="K35" s="21"/>
    </row>
    <row r="36" spans="1:13" ht="17.850000000000001" customHeight="1">
      <c r="A36" s="77"/>
      <c r="B36" s="77"/>
      <c r="C36" s="77"/>
      <c r="D36" s="77" t="s">
        <v>86</v>
      </c>
      <c r="G36" s="80">
        <v>260365549</v>
      </c>
      <c r="I36" s="83">
        <v>-7362036</v>
      </c>
      <c r="J36" s="70"/>
      <c r="K36" s="80">
        <v>241376338</v>
      </c>
      <c r="M36" s="83">
        <v>-2584438</v>
      </c>
    </row>
    <row r="37" spans="1:13" ht="5.0999999999999996" customHeight="1">
      <c r="A37" s="77"/>
      <c r="B37" s="77"/>
      <c r="C37" s="77"/>
      <c r="D37" s="77"/>
      <c r="G37" s="21"/>
      <c r="J37" s="70"/>
      <c r="K37" s="21"/>
    </row>
    <row r="38" spans="1:13" ht="17.850000000000001" customHeight="1">
      <c r="A38" s="77"/>
      <c r="B38" s="77" t="s">
        <v>192</v>
      </c>
      <c r="C38" s="77"/>
      <c r="D38" s="77"/>
      <c r="G38" s="21"/>
      <c r="J38" s="70"/>
      <c r="K38" s="21"/>
    </row>
    <row r="39" spans="1:13" ht="17.850000000000001" customHeight="1">
      <c r="A39" s="77"/>
      <c r="B39" s="77"/>
      <c r="C39" s="77" t="s">
        <v>86</v>
      </c>
      <c r="D39" s="77"/>
      <c r="G39" s="80">
        <f>SUM(G33:G36)</f>
        <v>-1041462199</v>
      </c>
      <c r="I39" s="83">
        <f>SUM(I33:I36)</f>
        <v>29448142</v>
      </c>
      <c r="J39" s="70"/>
      <c r="K39" s="80">
        <f>SUM(K33:K36)</f>
        <v>-965505354</v>
      </c>
      <c r="M39" s="83">
        <f>SUM(M33:M36)</f>
        <v>10337751</v>
      </c>
    </row>
    <row r="40" spans="1:13" ht="8.1" customHeight="1">
      <c r="A40" s="77"/>
      <c r="B40" s="77"/>
      <c r="C40" s="77"/>
      <c r="D40" s="77"/>
      <c r="G40" s="21"/>
      <c r="J40" s="70"/>
      <c r="K40" s="21"/>
    </row>
    <row r="41" spans="1:13" ht="17.850000000000001" customHeight="1">
      <c r="B41" s="84" t="s">
        <v>81</v>
      </c>
      <c r="C41" s="84"/>
      <c r="D41" s="79"/>
      <c r="G41" s="21"/>
      <c r="J41" s="70"/>
      <c r="K41" s="21"/>
    </row>
    <row r="42" spans="1:13" ht="17.850000000000001" customHeight="1">
      <c r="A42" s="77"/>
      <c r="B42" s="84"/>
      <c r="C42" s="84" t="s">
        <v>82</v>
      </c>
      <c r="D42" s="79"/>
      <c r="G42" s="85"/>
      <c r="H42" s="78"/>
      <c r="I42" s="78"/>
      <c r="J42" s="78"/>
      <c r="K42" s="85"/>
      <c r="L42" s="78"/>
      <c r="M42" s="78"/>
    </row>
    <row r="43" spans="1:13" ht="17.850000000000001" customHeight="1">
      <c r="B43" s="84"/>
      <c r="C43" s="84" t="s">
        <v>229</v>
      </c>
      <c r="D43" s="77"/>
      <c r="G43" s="21">
        <v>0</v>
      </c>
      <c r="I43" s="4">
        <v>3089263944</v>
      </c>
      <c r="J43" s="70"/>
      <c r="K43" s="21">
        <v>0</v>
      </c>
      <c r="M43" s="4">
        <v>2754629094</v>
      </c>
    </row>
    <row r="44" spans="1:13" ht="17.850000000000001" customHeight="1">
      <c r="B44" s="84"/>
      <c r="C44" s="84" t="s">
        <v>200</v>
      </c>
      <c r="D44" s="77"/>
      <c r="G44" s="21">
        <v>-932803</v>
      </c>
      <c r="I44" s="4">
        <v>-48022429</v>
      </c>
      <c r="J44" s="70"/>
      <c r="K44" s="21">
        <v>0</v>
      </c>
      <c r="M44" s="4">
        <v>0</v>
      </c>
    </row>
    <row r="45" spans="1:13" ht="17.850000000000001" customHeight="1">
      <c r="B45" s="84"/>
      <c r="C45" s="84" t="s">
        <v>84</v>
      </c>
      <c r="D45" s="77"/>
      <c r="G45" s="21"/>
      <c r="J45" s="70"/>
      <c r="K45" s="21"/>
    </row>
    <row r="46" spans="1:13" ht="17.850000000000001" customHeight="1">
      <c r="B46" s="84"/>
      <c r="C46" s="84"/>
      <c r="D46" s="77" t="s">
        <v>230</v>
      </c>
      <c r="G46" s="21">
        <v>-290801902</v>
      </c>
      <c r="I46" s="4">
        <v>-12174286</v>
      </c>
      <c r="J46" s="70"/>
      <c r="K46" s="21">
        <v>0</v>
      </c>
      <c r="M46" s="4">
        <v>0</v>
      </c>
    </row>
    <row r="47" spans="1:13" ht="17.850000000000001" customHeight="1">
      <c r="A47" s="69"/>
      <c r="B47" s="69"/>
      <c r="C47" s="77" t="s">
        <v>201</v>
      </c>
      <c r="D47" s="69"/>
      <c r="G47" s="21"/>
      <c r="J47" s="70"/>
      <c r="K47" s="21"/>
    </row>
    <row r="48" spans="1:13" ht="17.850000000000001" customHeight="1">
      <c r="A48" s="69"/>
      <c r="B48" s="69"/>
      <c r="D48" s="77" t="s">
        <v>86</v>
      </c>
      <c r="G48" s="23">
        <v>0</v>
      </c>
      <c r="I48" s="8">
        <v>-617852789</v>
      </c>
      <c r="J48" s="70"/>
      <c r="K48" s="23">
        <v>0</v>
      </c>
      <c r="M48" s="8">
        <v>-550925819</v>
      </c>
    </row>
    <row r="49" spans="1:13" ht="5.0999999999999996" customHeight="1">
      <c r="A49" s="77"/>
      <c r="B49" s="77"/>
      <c r="C49" s="77"/>
      <c r="D49" s="77"/>
      <c r="G49" s="21"/>
      <c r="J49" s="70"/>
      <c r="K49" s="21"/>
    </row>
    <row r="50" spans="1:13" s="84" customFormat="1" ht="17.850000000000001" customHeight="1">
      <c r="B50" s="84" t="s">
        <v>85</v>
      </c>
      <c r="E50" s="74"/>
      <c r="F50" s="86"/>
      <c r="G50" s="87"/>
      <c r="H50" s="86"/>
      <c r="I50" s="88"/>
      <c r="J50" s="86"/>
      <c r="K50" s="87"/>
      <c r="L50" s="86"/>
      <c r="M50" s="88"/>
    </row>
    <row r="51" spans="1:13" s="84" customFormat="1" ht="17.850000000000001" customHeight="1">
      <c r="C51" s="84" t="s">
        <v>86</v>
      </c>
      <c r="E51" s="74"/>
      <c r="G51" s="89">
        <f>SUM(G42:G48)</f>
        <v>-291734705</v>
      </c>
      <c r="I51" s="90">
        <f>SUM(I42:I48)</f>
        <v>2411214440</v>
      </c>
      <c r="J51" s="86"/>
      <c r="K51" s="89">
        <f>SUM(K42:K48)</f>
        <v>0</v>
      </c>
      <c r="M51" s="90">
        <f>SUM(M43:M48)</f>
        <v>2203703275</v>
      </c>
    </row>
    <row r="52" spans="1:13" s="84" customFormat="1" ht="5.0999999999999996" customHeight="1">
      <c r="E52" s="74"/>
      <c r="G52" s="91"/>
      <c r="I52" s="92"/>
      <c r="J52" s="86"/>
      <c r="K52" s="91"/>
      <c r="M52" s="92"/>
    </row>
    <row r="53" spans="1:13" ht="17.850000000000001" customHeight="1">
      <c r="A53" s="93" t="s">
        <v>231</v>
      </c>
      <c r="B53" s="69"/>
      <c r="C53" s="69"/>
      <c r="D53" s="69"/>
      <c r="G53" s="23">
        <f>G51+G39</f>
        <v>-1333196904</v>
      </c>
      <c r="I53" s="8">
        <f>I51+I39</f>
        <v>2440662582</v>
      </c>
      <c r="J53" s="70"/>
      <c r="K53" s="23">
        <f>K51+K39</f>
        <v>-965505354</v>
      </c>
      <c r="M53" s="8">
        <f>M51+M39</f>
        <v>2214041026</v>
      </c>
    </row>
    <row r="54" spans="1:13" ht="5.0999999999999996" customHeight="1">
      <c r="A54" s="69"/>
      <c r="B54" s="69"/>
      <c r="C54" s="69"/>
      <c r="D54" s="69"/>
      <c r="G54" s="21"/>
      <c r="J54" s="70"/>
      <c r="K54" s="21"/>
    </row>
    <row r="55" spans="1:13" ht="17.850000000000001" customHeight="1" thickBot="1">
      <c r="A55" s="69" t="s">
        <v>123</v>
      </c>
      <c r="B55" s="69"/>
      <c r="C55" s="69"/>
      <c r="D55" s="69"/>
      <c r="G55" s="29">
        <f>SUM(G27,G53)</f>
        <v>-27252718</v>
      </c>
      <c r="I55" s="94">
        <f>SUM(I27,I53)</f>
        <v>5056422830</v>
      </c>
      <c r="J55" s="70"/>
      <c r="K55" s="29">
        <f>SUM(K27,K53)</f>
        <v>-146274992</v>
      </c>
      <c r="M55" s="94">
        <f>SUM(M27,M53)</f>
        <v>3494078411</v>
      </c>
    </row>
    <row r="56" spans="1:13" ht="16.5" customHeight="1" thickTop="1">
      <c r="A56" s="69"/>
      <c r="B56" s="69"/>
      <c r="C56" s="69"/>
      <c r="D56" s="69"/>
      <c r="J56" s="70"/>
    </row>
    <row r="57" spans="1:13" ht="18.75" customHeight="1">
      <c r="A57" s="69"/>
      <c r="B57" s="69"/>
      <c r="C57" s="69"/>
      <c r="D57" s="69"/>
      <c r="J57" s="70"/>
    </row>
    <row r="58" spans="1:13" ht="21.95" customHeight="1">
      <c r="A58" s="33" t="s">
        <v>31</v>
      </c>
      <c r="B58" s="33"/>
      <c r="C58" s="33"/>
      <c r="D58" s="33"/>
      <c r="E58" s="95"/>
      <c r="F58" s="95"/>
      <c r="G58" s="96"/>
      <c r="H58" s="96"/>
      <c r="I58" s="96"/>
      <c r="J58" s="96"/>
      <c r="K58" s="96"/>
      <c r="L58" s="96"/>
      <c r="M58" s="96"/>
    </row>
    <row r="59" spans="1:13" ht="18" customHeight="1">
      <c r="A59" s="69" t="s">
        <v>0</v>
      </c>
      <c r="B59" s="69"/>
      <c r="C59" s="69"/>
      <c r="D59" s="69"/>
    </row>
    <row r="60" spans="1:13" ht="18" customHeight="1">
      <c r="A60" s="69" t="s">
        <v>66</v>
      </c>
      <c r="B60" s="69"/>
      <c r="C60" s="69"/>
      <c r="D60" s="69"/>
    </row>
    <row r="61" spans="1:13" ht="18" customHeight="1">
      <c r="A61" s="71" t="str">
        <f>A3</f>
        <v>สำหรับงวดเก้าเดือนสิ้นสุดวันที่ 30 กันยายน พ.ศ. 2563</v>
      </c>
      <c r="B61" s="71"/>
      <c r="C61" s="71"/>
      <c r="D61" s="71"/>
      <c r="E61" s="72"/>
      <c r="F61" s="72"/>
      <c r="G61" s="8"/>
      <c r="H61" s="8"/>
      <c r="I61" s="8"/>
      <c r="J61" s="8"/>
      <c r="K61" s="8"/>
      <c r="L61" s="8"/>
      <c r="M61" s="8"/>
    </row>
    <row r="63" spans="1:13" ht="18" customHeight="1">
      <c r="G63" s="202" t="s">
        <v>2</v>
      </c>
      <c r="H63" s="202"/>
      <c r="I63" s="202"/>
      <c r="K63" s="202" t="s">
        <v>3</v>
      </c>
      <c r="L63" s="202"/>
      <c r="M63" s="202"/>
    </row>
    <row r="64" spans="1:13" ht="18" customHeight="1">
      <c r="E64" s="73"/>
      <c r="F64" s="73"/>
      <c r="G64" s="97" t="s">
        <v>180</v>
      </c>
      <c r="H64" s="73"/>
      <c r="I64" s="97" t="s">
        <v>163</v>
      </c>
      <c r="J64" s="13"/>
      <c r="K64" s="97" t="s">
        <v>180</v>
      </c>
      <c r="L64" s="73"/>
      <c r="M64" s="97" t="s">
        <v>163</v>
      </c>
    </row>
    <row r="65" spans="1:13" ht="18" customHeight="1">
      <c r="E65" s="73"/>
      <c r="F65" s="75"/>
      <c r="G65" s="76" t="s">
        <v>6</v>
      </c>
      <c r="H65" s="13"/>
      <c r="I65" s="76" t="s">
        <v>6</v>
      </c>
      <c r="J65" s="13"/>
      <c r="K65" s="76" t="s">
        <v>6</v>
      </c>
      <c r="L65" s="13"/>
      <c r="M65" s="76" t="s">
        <v>6</v>
      </c>
    </row>
    <row r="66" spans="1:13" ht="6" customHeight="1">
      <c r="A66" s="98"/>
      <c r="B66" s="98"/>
      <c r="C66" s="98"/>
      <c r="D66" s="98"/>
      <c r="E66" s="99"/>
      <c r="F66" s="99"/>
      <c r="G66" s="100"/>
      <c r="H66" s="101"/>
      <c r="I66" s="101"/>
      <c r="J66" s="101"/>
      <c r="K66" s="100"/>
      <c r="L66" s="101"/>
      <c r="M66" s="101"/>
    </row>
    <row r="67" spans="1:13" s="1" customFormat="1" ht="18" customHeight="1">
      <c r="A67" s="1" t="s">
        <v>211</v>
      </c>
      <c r="E67" s="74"/>
      <c r="F67" s="102"/>
      <c r="G67" s="103"/>
      <c r="H67" s="13"/>
      <c r="I67" s="13"/>
      <c r="J67" s="102"/>
      <c r="K67" s="103"/>
      <c r="L67" s="13"/>
      <c r="M67" s="13"/>
    </row>
    <row r="68" spans="1:13" s="1" customFormat="1" ht="18" customHeight="1">
      <c r="A68" s="77"/>
      <c r="B68" s="77" t="s">
        <v>88</v>
      </c>
      <c r="C68" s="77"/>
      <c r="D68" s="77"/>
      <c r="E68" s="74"/>
      <c r="F68" s="102"/>
      <c r="G68" s="21">
        <v>1069873525</v>
      </c>
      <c r="H68" s="4"/>
      <c r="I68" s="4">
        <v>2028131464</v>
      </c>
      <c r="J68" s="4"/>
      <c r="K68" s="21">
        <v>819230362</v>
      </c>
      <c r="L68" s="4"/>
      <c r="M68" s="4">
        <v>1280037385</v>
      </c>
    </row>
    <row r="69" spans="1:13" s="1" customFormat="1" ht="18" customHeight="1">
      <c r="A69" s="77"/>
      <c r="B69" s="77" t="s">
        <v>89</v>
      </c>
      <c r="C69" s="77"/>
      <c r="D69" s="77"/>
      <c r="E69" s="74"/>
      <c r="F69" s="102"/>
      <c r="G69" s="23">
        <v>236070661</v>
      </c>
      <c r="H69" s="78"/>
      <c r="I69" s="8">
        <v>587628784</v>
      </c>
      <c r="J69" s="102"/>
      <c r="K69" s="23">
        <v>0</v>
      </c>
      <c r="L69" s="78"/>
      <c r="M69" s="8">
        <v>0</v>
      </c>
    </row>
    <row r="70" spans="1:13" ht="6" customHeight="1">
      <c r="A70" s="69"/>
      <c r="B70" s="69"/>
      <c r="C70" s="69"/>
      <c r="D70" s="69"/>
      <c r="E70" s="74"/>
      <c r="G70" s="21"/>
      <c r="J70" s="70"/>
      <c r="K70" s="21"/>
    </row>
    <row r="71" spans="1:13" s="1" customFormat="1" ht="18.75" customHeight="1" thickBot="1">
      <c r="A71" s="69"/>
      <c r="B71" s="69"/>
      <c r="C71" s="69"/>
      <c r="D71" s="69"/>
      <c r="E71" s="74"/>
      <c r="F71" s="102"/>
      <c r="G71" s="29">
        <f>SUM(G68:G69)</f>
        <v>1305944186</v>
      </c>
      <c r="H71" s="4"/>
      <c r="I71" s="94">
        <f>SUM(I68:I69)</f>
        <v>2615760248</v>
      </c>
      <c r="J71" s="102"/>
      <c r="K71" s="29">
        <f>SUM(K68:K69)</f>
        <v>819230362</v>
      </c>
      <c r="L71" s="4"/>
      <c r="M71" s="94">
        <f>SUM(M68:M69)</f>
        <v>1280037385</v>
      </c>
    </row>
    <row r="72" spans="1:13" s="1" customFormat="1" ht="18.75" customHeight="1" thickTop="1">
      <c r="A72" s="104"/>
      <c r="B72" s="104"/>
      <c r="C72" s="104"/>
      <c r="D72" s="104"/>
      <c r="E72" s="74"/>
      <c r="F72" s="102"/>
      <c r="G72" s="103"/>
      <c r="H72" s="13"/>
      <c r="I72" s="13"/>
      <c r="J72" s="4"/>
      <c r="K72" s="21"/>
      <c r="L72" s="4"/>
      <c r="M72" s="4"/>
    </row>
    <row r="73" spans="1:13" ht="18" customHeight="1">
      <c r="A73" s="1" t="s">
        <v>232</v>
      </c>
      <c r="B73" s="1"/>
      <c r="C73" s="1"/>
      <c r="D73" s="1"/>
      <c r="E73" s="74"/>
      <c r="G73" s="21"/>
      <c r="K73" s="21"/>
    </row>
    <row r="74" spans="1:13" ht="18" customHeight="1">
      <c r="A74" s="77"/>
      <c r="B74" s="77" t="s">
        <v>88</v>
      </c>
      <c r="C74" s="77"/>
      <c r="D74" s="77"/>
      <c r="E74" s="74"/>
      <c r="G74" s="21">
        <v>-166783248</v>
      </c>
      <c r="I74" s="4">
        <v>4468644267</v>
      </c>
      <c r="J74" s="70"/>
      <c r="K74" s="21">
        <v>-146274992</v>
      </c>
      <c r="M74" s="4">
        <v>3494078411</v>
      </c>
    </row>
    <row r="75" spans="1:13" ht="18" customHeight="1">
      <c r="A75" s="77"/>
      <c r="B75" s="77" t="s">
        <v>89</v>
      </c>
      <c r="C75" s="77"/>
      <c r="D75" s="77"/>
      <c r="E75" s="74"/>
      <c r="G75" s="23">
        <v>139530530</v>
      </c>
      <c r="H75" s="78"/>
      <c r="I75" s="8">
        <v>587778563</v>
      </c>
      <c r="J75" s="70"/>
      <c r="K75" s="23">
        <v>0</v>
      </c>
      <c r="L75" s="78"/>
      <c r="M75" s="8">
        <v>0</v>
      </c>
    </row>
    <row r="76" spans="1:13" ht="6" customHeight="1">
      <c r="A76" s="69"/>
      <c r="B76" s="69"/>
      <c r="C76" s="69"/>
      <c r="D76" s="69"/>
      <c r="E76" s="74"/>
      <c r="G76" s="21"/>
      <c r="J76" s="70"/>
      <c r="K76" s="21"/>
    </row>
    <row r="77" spans="1:13" ht="18.75" customHeight="1" thickBot="1">
      <c r="A77" s="69"/>
      <c r="B77" s="69"/>
      <c r="C77" s="69"/>
      <c r="D77" s="69"/>
      <c r="E77" s="74"/>
      <c r="G77" s="29">
        <f>SUM(G74:G75)</f>
        <v>-27252718</v>
      </c>
      <c r="I77" s="94">
        <f>SUM(I74:I75)</f>
        <v>5056422830</v>
      </c>
      <c r="J77" s="70"/>
      <c r="K77" s="29">
        <f>SUM(K74:K75)</f>
        <v>-146274992</v>
      </c>
      <c r="M77" s="94">
        <f>SUM(M74:M75)</f>
        <v>3494078411</v>
      </c>
    </row>
    <row r="78" spans="1:13" s="1" customFormat="1" ht="18.75" customHeight="1" thickTop="1">
      <c r="A78" s="104"/>
      <c r="B78" s="104"/>
      <c r="C78" s="104"/>
      <c r="D78" s="104"/>
      <c r="E78" s="74"/>
      <c r="F78" s="102"/>
      <c r="G78" s="103"/>
      <c r="H78" s="13"/>
      <c r="I78" s="13"/>
      <c r="J78" s="102"/>
      <c r="K78" s="103"/>
      <c r="L78" s="13"/>
      <c r="M78" s="13"/>
    </row>
    <row r="79" spans="1:13" ht="18" customHeight="1">
      <c r="A79" s="1" t="s">
        <v>210</v>
      </c>
      <c r="B79" s="1"/>
      <c r="C79" s="1"/>
      <c r="D79" s="1"/>
      <c r="E79" s="74"/>
      <c r="G79" s="21"/>
      <c r="J79" s="70"/>
      <c r="K79" s="21"/>
    </row>
    <row r="80" spans="1:13" s="1" customFormat="1" ht="18.75" customHeight="1" thickBot="1">
      <c r="A80" s="77"/>
      <c r="B80" s="77" t="s">
        <v>208</v>
      </c>
      <c r="C80" s="77"/>
      <c r="D80" s="77"/>
      <c r="E80" s="74"/>
      <c r="F80" s="102"/>
      <c r="G80" s="105">
        <v>7.1603842521670444E-2</v>
      </c>
      <c r="H80" s="106"/>
      <c r="I80" s="107">
        <v>0.14000000000000001</v>
      </c>
      <c r="J80" s="108"/>
      <c r="K80" s="105">
        <v>5.4828949832756234E-2</v>
      </c>
      <c r="L80" s="106"/>
      <c r="M80" s="107">
        <v>8.8300000000000003E-2</v>
      </c>
    </row>
    <row r="81" spans="1:13" s="1" customFormat="1" ht="6" customHeight="1" thickTop="1">
      <c r="A81" s="77"/>
      <c r="B81" s="77"/>
      <c r="C81" s="77"/>
      <c r="D81" s="77"/>
      <c r="E81" s="74"/>
      <c r="F81" s="102"/>
      <c r="G81" s="109"/>
      <c r="H81" s="106"/>
      <c r="I81" s="110"/>
      <c r="J81" s="108"/>
      <c r="K81" s="109"/>
      <c r="L81" s="106"/>
      <c r="M81" s="110"/>
    </row>
    <row r="82" spans="1:13" s="1" customFormat="1" ht="18.75" customHeight="1" thickBot="1">
      <c r="A82" s="77"/>
      <c r="B82" s="77" t="s">
        <v>209</v>
      </c>
      <c r="C82" s="77"/>
      <c r="D82" s="77"/>
      <c r="E82" s="74"/>
      <c r="F82" s="102"/>
      <c r="G82" s="105">
        <v>7.1603842521670444E-2</v>
      </c>
      <c r="H82" s="106"/>
      <c r="I82" s="107">
        <v>0.13819999999999999</v>
      </c>
      <c r="J82" s="108"/>
      <c r="K82" s="105">
        <v>5.4828949832756234E-2</v>
      </c>
      <c r="L82" s="106"/>
      <c r="M82" s="107">
        <v>8.72E-2</v>
      </c>
    </row>
    <row r="83" spans="1:13" s="1" customFormat="1" ht="18.75" customHeight="1" thickTop="1">
      <c r="A83" s="77"/>
      <c r="B83" s="77"/>
      <c r="C83" s="77"/>
      <c r="D83" s="77"/>
      <c r="E83" s="74"/>
      <c r="F83" s="102"/>
      <c r="G83" s="111"/>
      <c r="H83" s="13"/>
      <c r="I83" s="111"/>
      <c r="J83" s="102"/>
      <c r="K83" s="111"/>
      <c r="L83" s="13"/>
      <c r="M83" s="111"/>
    </row>
    <row r="84" spans="1:13" s="1" customFormat="1" ht="18" customHeight="1">
      <c r="A84" s="77"/>
      <c r="B84" s="77"/>
      <c r="C84" s="77"/>
      <c r="D84" s="77"/>
      <c r="E84" s="74"/>
      <c r="F84" s="102"/>
      <c r="G84" s="111"/>
      <c r="H84" s="13"/>
      <c r="I84" s="111"/>
      <c r="J84" s="102"/>
      <c r="K84" s="111"/>
      <c r="L84" s="13"/>
      <c r="M84" s="111"/>
    </row>
    <row r="85" spans="1:13" s="1" customFormat="1" ht="18" customHeight="1">
      <c r="A85" s="77"/>
      <c r="B85" s="77"/>
      <c r="C85" s="77"/>
      <c r="D85" s="77"/>
      <c r="E85" s="74"/>
      <c r="F85" s="102"/>
      <c r="G85" s="111"/>
      <c r="H85" s="13"/>
      <c r="I85" s="111"/>
      <c r="J85" s="102"/>
      <c r="K85" s="111"/>
      <c r="L85" s="13"/>
      <c r="M85" s="111"/>
    </row>
    <row r="86" spans="1:13" s="1" customFormat="1" ht="18" customHeight="1">
      <c r="A86" s="77"/>
      <c r="B86" s="77"/>
      <c r="C86" s="77"/>
      <c r="D86" s="77"/>
      <c r="E86" s="74"/>
      <c r="F86" s="102"/>
      <c r="G86" s="111"/>
      <c r="H86" s="13"/>
      <c r="I86" s="111"/>
      <c r="J86" s="102"/>
      <c r="K86" s="111"/>
      <c r="L86" s="13"/>
      <c r="M86" s="111"/>
    </row>
    <row r="87" spans="1:13" s="1" customFormat="1" ht="18" customHeight="1">
      <c r="A87" s="77"/>
      <c r="B87" s="77"/>
      <c r="C87" s="77"/>
      <c r="D87" s="77"/>
      <c r="E87" s="74"/>
      <c r="F87" s="102"/>
      <c r="G87" s="111"/>
      <c r="H87" s="13"/>
      <c r="I87" s="111"/>
      <c r="J87" s="102"/>
      <c r="K87" s="111"/>
      <c r="L87" s="13"/>
      <c r="M87" s="111"/>
    </row>
    <row r="88" spans="1:13" s="1" customFormat="1" ht="18" customHeight="1">
      <c r="A88" s="77"/>
      <c r="B88" s="77"/>
      <c r="C88" s="77"/>
      <c r="D88" s="77"/>
      <c r="E88" s="74"/>
      <c r="F88" s="102"/>
      <c r="G88" s="111"/>
      <c r="H88" s="13"/>
      <c r="I88" s="111"/>
      <c r="J88" s="102"/>
      <c r="K88" s="111"/>
      <c r="L88" s="13"/>
      <c r="M88" s="111"/>
    </row>
    <row r="89" spans="1:13" s="1" customFormat="1" ht="18" customHeight="1">
      <c r="A89" s="77"/>
      <c r="B89" s="77"/>
      <c r="C89" s="77"/>
      <c r="D89" s="77"/>
      <c r="E89" s="74"/>
      <c r="F89" s="102"/>
      <c r="G89" s="111"/>
      <c r="H89" s="13"/>
      <c r="I89" s="111"/>
      <c r="J89" s="102"/>
      <c r="K89" s="111"/>
      <c r="L89" s="13"/>
      <c r="M89" s="111"/>
    </row>
    <row r="90" spans="1:13" s="1" customFormat="1" ht="18" customHeight="1">
      <c r="A90" s="77"/>
      <c r="B90" s="77"/>
      <c r="C90" s="77"/>
      <c r="D90" s="77"/>
      <c r="E90" s="74"/>
      <c r="F90" s="102"/>
      <c r="G90" s="111"/>
      <c r="H90" s="13"/>
      <c r="I90" s="111"/>
      <c r="J90" s="102"/>
      <c r="K90" s="111"/>
      <c r="L90" s="13"/>
      <c r="M90" s="111"/>
    </row>
    <row r="91" spans="1:13" s="1" customFormat="1" ht="18" customHeight="1">
      <c r="A91" s="77"/>
      <c r="B91" s="77"/>
      <c r="C91" s="77"/>
      <c r="D91" s="77"/>
      <c r="E91" s="74"/>
      <c r="F91" s="102"/>
      <c r="G91" s="111"/>
      <c r="H91" s="13"/>
      <c r="I91" s="111"/>
      <c r="J91" s="102"/>
      <c r="K91" s="111"/>
      <c r="L91" s="13"/>
      <c r="M91" s="111"/>
    </row>
    <row r="92" spans="1:13" s="1" customFormat="1" ht="18" customHeight="1">
      <c r="A92" s="77"/>
      <c r="B92" s="77"/>
      <c r="C92" s="77"/>
      <c r="D92" s="77"/>
      <c r="E92" s="74"/>
      <c r="F92" s="102"/>
      <c r="G92" s="111"/>
      <c r="H92" s="13"/>
      <c r="I92" s="111"/>
      <c r="J92" s="102"/>
      <c r="K92" s="111"/>
      <c r="L92" s="13"/>
      <c r="M92" s="111"/>
    </row>
    <row r="93" spans="1:13" s="1" customFormat="1" ht="18" customHeight="1">
      <c r="A93" s="77"/>
      <c r="B93" s="77"/>
      <c r="C93" s="77"/>
      <c r="D93" s="77"/>
      <c r="E93" s="74"/>
      <c r="F93" s="102"/>
      <c r="G93" s="111"/>
      <c r="H93" s="13"/>
      <c r="I93" s="111"/>
      <c r="J93" s="102"/>
      <c r="K93" s="111"/>
      <c r="L93" s="13"/>
      <c r="M93" s="111"/>
    </row>
    <row r="94" spans="1:13" s="1" customFormat="1" ht="18" customHeight="1">
      <c r="A94" s="77"/>
      <c r="B94" s="77"/>
      <c r="C94" s="77"/>
      <c r="D94" s="77"/>
      <c r="E94" s="74"/>
      <c r="F94" s="102"/>
      <c r="G94" s="111"/>
      <c r="H94" s="13"/>
      <c r="I94" s="111"/>
      <c r="J94" s="102"/>
      <c r="K94" s="111"/>
      <c r="L94" s="13"/>
      <c r="M94" s="111"/>
    </row>
    <row r="95" spans="1:13" s="1" customFormat="1" ht="18" customHeight="1">
      <c r="A95" s="77"/>
      <c r="B95" s="77"/>
      <c r="C95" s="77"/>
      <c r="D95" s="77"/>
      <c r="E95" s="74"/>
      <c r="F95" s="102"/>
      <c r="G95" s="111"/>
      <c r="H95" s="13"/>
      <c r="I95" s="111"/>
      <c r="J95" s="102"/>
      <c r="K95" s="111"/>
      <c r="L95" s="13"/>
      <c r="M95" s="111"/>
    </row>
    <row r="96" spans="1:13" s="1" customFormat="1" ht="18" customHeight="1">
      <c r="A96" s="77"/>
      <c r="B96" s="77"/>
      <c r="C96" s="77"/>
      <c r="D96" s="77"/>
      <c r="E96" s="74"/>
      <c r="F96" s="102"/>
      <c r="G96" s="111"/>
      <c r="H96" s="13"/>
      <c r="I96" s="111"/>
      <c r="J96" s="102"/>
      <c r="K96" s="111"/>
      <c r="L96" s="13"/>
      <c r="M96" s="111"/>
    </row>
    <row r="97" spans="1:13" s="1" customFormat="1" ht="18" customHeight="1">
      <c r="A97" s="77"/>
      <c r="B97" s="77"/>
      <c r="C97" s="77"/>
      <c r="D97" s="77"/>
      <c r="E97" s="74"/>
      <c r="F97" s="102"/>
      <c r="G97" s="111"/>
      <c r="H97" s="13"/>
      <c r="I97" s="111"/>
      <c r="J97" s="102"/>
      <c r="K97" s="111"/>
      <c r="L97" s="13"/>
      <c r="M97" s="111"/>
    </row>
    <row r="98" spans="1:13" s="1" customFormat="1" ht="18" customHeight="1">
      <c r="A98" s="77"/>
      <c r="B98" s="77"/>
      <c r="C98" s="77"/>
      <c r="D98" s="77"/>
      <c r="E98" s="74"/>
      <c r="F98" s="102"/>
      <c r="G98" s="111"/>
      <c r="H98" s="13"/>
      <c r="I98" s="111"/>
      <c r="J98" s="102"/>
      <c r="K98" s="111"/>
      <c r="L98" s="13"/>
      <c r="M98" s="111"/>
    </row>
    <row r="99" spans="1:13" s="1" customFormat="1" ht="18" customHeight="1">
      <c r="A99" s="77"/>
      <c r="B99" s="77"/>
      <c r="C99" s="77"/>
      <c r="D99" s="77"/>
      <c r="E99" s="74"/>
      <c r="F99" s="102"/>
      <c r="G99" s="111"/>
      <c r="H99" s="13"/>
      <c r="I99" s="111"/>
      <c r="J99" s="102"/>
      <c r="K99" s="111"/>
      <c r="L99" s="13"/>
      <c r="M99" s="111"/>
    </row>
    <row r="100" spans="1:13" s="1" customFormat="1" ht="18" customHeight="1">
      <c r="A100" s="77"/>
      <c r="B100" s="77"/>
      <c r="C100" s="77"/>
      <c r="D100" s="77"/>
      <c r="E100" s="74"/>
      <c r="F100" s="102"/>
      <c r="G100" s="111"/>
      <c r="H100" s="13"/>
      <c r="I100" s="111"/>
      <c r="J100" s="102"/>
      <c r="K100" s="111"/>
      <c r="L100" s="13"/>
      <c r="M100" s="111"/>
    </row>
    <row r="101" spans="1:13" s="1" customFormat="1" ht="18" customHeight="1">
      <c r="A101" s="77"/>
      <c r="B101" s="77"/>
      <c r="C101" s="77"/>
      <c r="D101" s="77"/>
      <c r="E101" s="74"/>
      <c r="F101" s="102"/>
      <c r="G101" s="111"/>
      <c r="H101" s="13"/>
      <c r="I101" s="111"/>
      <c r="J101" s="102"/>
      <c r="K101" s="111"/>
      <c r="L101" s="13"/>
      <c r="M101" s="111"/>
    </row>
    <row r="102" spans="1:13" s="1" customFormat="1" ht="18" customHeight="1">
      <c r="A102" s="77"/>
      <c r="B102" s="77"/>
      <c r="C102" s="77"/>
      <c r="D102" s="77"/>
      <c r="E102" s="74"/>
      <c r="F102" s="102"/>
      <c r="G102" s="111"/>
      <c r="H102" s="13"/>
      <c r="I102" s="111"/>
      <c r="J102" s="102"/>
      <c r="K102" s="111"/>
      <c r="L102" s="13"/>
      <c r="M102" s="111"/>
    </row>
    <row r="103" spans="1:13" s="1" customFormat="1" ht="18" customHeight="1">
      <c r="A103" s="77"/>
      <c r="B103" s="77"/>
      <c r="C103" s="77"/>
      <c r="D103" s="77"/>
      <c r="E103" s="74"/>
      <c r="F103" s="102"/>
      <c r="G103" s="111"/>
      <c r="H103" s="13"/>
      <c r="I103" s="111"/>
      <c r="J103" s="102"/>
      <c r="K103" s="111"/>
      <c r="L103" s="13"/>
      <c r="M103" s="111"/>
    </row>
    <row r="104" spans="1:13" s="1" customFormat="1" ht="18" customHeight="1">
      <c r="A104" s="77"/>
      <c r="B104" s="77"/>
      <c r="C104" s="77"/>
      <c r="D104" s="77"/>
      <c r="E104" s="74"/>
      <c r="F104" s="102"/>
      <c r="G104" s="111"/>
      <c r="H104" s="13"/>
      <c r="I104" s="111"/>
      <c r="J104" s="102"/>
      <c r="K104" s="111"/>
      <c r="L104" s="13"/>
      <c r="M104" s="111"/>
    </row>
    <row r="105" spans="1:13" s="1" customFormat="1" ht="18" customHeight="1">
      <c r="A105" s="77"/>
      <c r="B105" s="77"/>
      <c r="C105" s="77"/>
      <c r="D105" s="77"/>
      <c r="E105" s="74"/>
      <c r="F105" s="102"/>
      <c r="G105" s="111"/>
      <c r="H105" s="13"/>
      <c r="I105" s="111"/>
      <c r="J105" s="102"/>
      <c r="K105" s="111"/>
      <c r="L105" s="13"/>
      <c r="M105" s="111"/>
    </row>
    <row r="106" spans="1:13" s="1" customFormat="1" ht="18" customHeight="1">
      <c r="A106" s="77"/>
      <c r="B106" s="77"/>
      <c r="C106" s="77"/>
      <c r="D106" s="77"/>
      <c r="E106" s="74"/>
      <c r="F106" s="102"/>
      <c r="G106" s="111"/>
      <c r="H106" s="13"/>
      <c r="I106" s="111"/>
      <c r="J106" s="102"/>
      <c r="K106" s="111"/>
      <c r="L106" s="13"/>
      <c r="M106" s="111"/>
    </row>
    <row r="107" spans="1:13" s="1" customFormat="1" ht="18" customHeight="1">
      <c r="A107" s="77"/>
      <c r="B107" s="77"/>
      <c r="C107" s="77"/>
      <c r="D107" s="77"/>
      <c r="E107" s="74"/>
      <c r="F107" s="102"/>
      <c r="G107" s="111"/>
      <c r="H107" s="13"/>
      <c r="I107" s="111"/>
      <c r="J107" s="102"/>
      <c r="K107" s="111"/>
      <c r="L107" s="13"/>
      <c r="M107" s="111"/>
    </row>
    <row r="108" spans="1:13" s="1" customFormat="1" ht="18" customHeight="1">
      <c r="A108" s="77"/>
      <c r="B108" s="77"/>
      <c r="C108" s="77"/>
      <c r="D108" s="77"/>
      <c r="E108" s="74"/>
      <c r="F108" s="102"/>
      <c r="G108" s="111"/>
      <c r="H108" s="13"/>
      <c r="I108" s="111"/>
      <c r="J108" s="102"/>
      <c r="K108" s="111"/>
      <c r="L108" s="13"/>
      <c r="M108" s="111"/>
    </row>
    <row r="109" spans="1:13" s="1" customFormat="1" ht="18" customHeight="1">
      <c r="A109" s="77"/>
      <c r="B109" s="77"/>
      <c r="C109" s="77"/>
      <c r="D109" s="77"/>
      <c r="E109" s="74"/>
      <c r="F109" s="102"/>
      <c r="G109" s="111"/>
      <c r="H109" s="13"/>
      <c r="I109" s="111"/>
      <c r="J109" s="102"/>
      <c r="K109" s="111"/>
      <c r="L109" s="13"/>
      <c r="M109" s="111"/>
    </row>
    <row r="110" spans="1:13" s="1" customFormat="1" ht="18" customHeight="1">
      <c r="A110" s="104"/>
      <c r="B110" s="104"/>
      <c r="C110" s="104"/>
      <c r="D110" s="104"/>
      <c r="E110" s="102"/>
      <c r="F110" s="102"/>
      <c r="G110" s="112"/>
      <c r="H110" s="13"/>
      <c r="I110" s="112"/>
      <c r="J110" s="13"/>
      <c r="K110" s="112"/>
      <c r="L110" s="13"/>
      <c r="M110" s="112"/>
    </row>
    <row r="111" spans="1:13" ht="21.95" customHeight="1">
      <c r="A111" s="33" t="s">
        <v>31</v>
      </c>
      <c r="B111" s="33"/>
      <c r="C111" s="33"/>
      <c r="D111" s="33"/>
      <c r="E111" s="95"/>
      <c r="F111" s="95"/>
      <c r="G111" s="96"/>
      <c r="H111" s="96"/>
      <c r="I111" s="96"/>
      <c r="J111" s="96"/>
      <c r="K111" s="96"/>
      <c r="L111" s="96"/>
      <c r="M111" s="96"/>
    </row>
  </sheetData>
  <mergeCells count="4">
    <mergeCell ref="G5:I5"/>
    <mergeCell ref="K5:M5"/>
    <mergeCell ref="G63:I63"/>
    <mergeCell ref="K63:M63"/>
  </mergeCells>
  <pageMargins left="0.65" right="0.31" top="0.5" bottom="0.51" header="0.49" footer="0.4"/>
  <pageSetup paperSize="9" scale="85" firstPageNumber="7" orientation="portrait" useFirstPageNumber="1" horizontalDpi="1200" verticalDpi="1200" r:id="rId1"/>
  <headerFooter>
    <oddFooter>&amp;R&amp;"Browallia New,Regular"&amp;13&amp;P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7"/>
  <sheetViews>
    <sheetView topLeftCell="A22" zoomScale="85" zoomScaleNormal="85" zoomScaleSheetLayoutView="85" workbookViewId="0">
      <selection activeCell="A47" sqref="A47:XFD47"/>
    </sheetView>
  </sheetViews>
  <sheetFormatPr defaultColWidth="9.140625" defaultRowHeight="18" customHeight="1"/>
  <cols>
    <col min="1" max="3" width="1.28515625" style="116" customWidth="1"/>
    <col min="4" max="4" width="18.85546875" style="116" customWidth="1"/>
    <col min="5" max="5" width="6.7109375" style="116" customWidth="1"/>
    <col min="6" max="6" width="0.5703125" style="116" customWidth="1"/>
    <col min="7" max="7" width="9.7109375" style="115" bestFit="1" customWidth="1"/>
    <col min="8" max="8" width="0.5703125" style="115" customWidth="1"/>
    <col min="9" max="9" width="10.5703125" style="115" customWidth="1"/>
    <col min="10" max="10" width="0.5703125" style="115" customWidth="1"/>
    <col min="11" max="11" width="9.85546875" style="115" bestFit="1" customWidth="1"/>
    <col min="12" max="12" width="0.5703125" style="115" customWidth="1"/>
    <col min="13" max="13" width="11.140625" style="115" bestFit="1" customWidth="1"/>
    <col min="14" max="14" width="0.5703125" style="115" customWidth="1"/>
    <col min="15" max="15" width="10" style="115" bestFit="1" customWidth="1"/>
    <col min="16" max="16" width="0.5703125" style="115" customWidth="1"/>
    <col min="17" max="17" width="11" style="115" bestFit="1" customWidth="1"/>
    <col min="18" max="18" width="0.5703125" style="115" customWidth="1"/>
    <col min="19" max="19" width="10.7109375" style="115" bestFit="1" customWidth="1"/>
    <col min="20" max="20" width="0.5703125" style="115" customWidth="1"/>
    <col min="21" max="21" width="9.85546875" style="115" bestFit="1" customWidth="1"/>
    <col min="22" max="22" width="0.5703125" style="115" customWidth="1"/>
    <col min="23" max="23" width="14.140625" style="115" customWidth="1"/>
    <col min="24" max="24" width="0.5703125" style="115" customWidth="1"/>
    <col min="25" max="25" width="16.140625" style="115" customWidth="1"/>
    <col min="26" max="26" width="0.5703125" style="115" customWidth="1"/>
    <col min="27" max="27" width="16.85546875" style="115" customWidth="1"/>
    <col min="28" max="28" width="0.5703125" style="115" customWidth="1"/>
    <col min="29" max="29" width="11.85546875" style="115" customWidth="1"/>
    <col min="30" max="30" width="0.5703125" style="115" customWidth="1"/>
    <col min="31" max="31" width="10.85546875" style="115" customWidth="1"/>
    <col min="32" max="32" width="0.5703125" style="115" customWidth="1"/>
    <col min="33" max="33" width="10" style="115" bestFit="1" customWidth="1"/>
    <col min="34" max="34" width="0.5703125" style="115" customWidth="1"/>
    <col min="35" max="35" width="11" style="115" bestFit="1" customWidth="1"/>
    <col min="36" max="16384" width="9.140625" style="116"/>
  </cols>
  <sheetData>
    <row r="1" spans="1:35" ht="18" customHeight="1">
      <c r="A1" s="113" t="s">
        <v>0</v>
      </c>
      <c r="B1" s="113"/>
      <c r="C1" s="114"/>
      <c r="D1" s="114"/>
      <c r="E1" s="114"/>
      <c r="F1" s="114"/>
    </row>
    <row r="2" spans="1:35" ht="18" customHeight="1">
      <c r="A2" s="113" t="s">
        <v>90</v>
      </c>
      <c r="B2" s="113"/>
      <c r="C2" s="114"/>
      <c r="D2" s="114"/>
      <c r="E2" s="114"/>
      <c r="F2" s="114"/>
    </row>
    <row r="3" spans="1:35" ht="18" customHeight="1">
      <c r="A3" s="117" t="str">
        <f>+'7-8 (9m) '!A3</f>
        <v>สำหรับงวดเก้าเดือนสิ้นสุดวันที่ 30 กันยายน พ.ศ. 2563</v>
      </c>
      <c r="B3" s="117"/>
      <c r="C3" s="118"/>
      <c r="D3" s="118"/>
      <c r="E3" s="118"/>
      <c r="F3" s="118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</row>
    <row r="4" spans="1:35" s="48" customFormat="1" ht="18" customHeight="1"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</row>
    <row r="5" spans="1:35" s="51" customFormat="1" ht="18" customHeight="1">
      <c r="A5" s="50"/>
      <c r="B5" s="50"/>
      <c r="C5" s="50"/>
      <c r="D5" s="50"/>
      <c r="G5" s="203" t="s">
        <v>2</v>
      </c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</row>
    <row r="6" spans="1:35" s="51" customFormat="1" ht="18" customHeight="1">
      <c r="A6" s="50"/>
      <c r="B6" s="50"/>
      <c r="C6" s="50"/>
      <c r="D6" s="50"/>
      <c r="G6" s="204" t="s">
        <v>91</v>
      </c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120"/>
      <c r="AG6" s="120"/>
      <c r="AH6" s="120"/>
      <c r="AI6" s="120"/>
    </row>
    <row r="7" spans="1:35" s="51" customFormat="1" ht="18" customHeight="1">
      <c r="A7" s="50"/>
      <c r="B7" s="50"/>
      <c r="C7" s="50"/>
      <c r="D7" s="50"/>
      <c r="E7" s="52"/>
      <c r="F7" s="52"/>
      <c r="G7" s="49"/>
      <c r="H7" s="49"/>
      <c r="I7" s="49"/>
      <c r="J7" s="49"/>
      <c r="R7" s="53"/>
      <c r="S7" s="204" t="s">
        <v>62</v>
      </c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53"/>
      <c r="AE7" s="49"/>
      <c r="AF7" s="53"/>
      <c r="AG7" s="49"/>
      <c r="AH7" s="53"/>
      <c r="AI7" s="53"/>
    </row>
    <row r="8" spans="1:35" s="51" customFormat="1" ht="18" customHeight="1">
      <c r="A8" s="50"/>
      <c r="B8" s="50"/>
      <c r="C8" s="50"/>
      <c r="D8" s="50"/>
      <c r="E8" s="52"/>
      <c r="F8" s="52"/>
      <c r="G8" s="53"/>
      <c r="H8" s="53"/>
      <c r="I8" s="49"/>
      <c r="J8" s="49"/>
      <c r="K8" s="49"/>
      <c r="L8" s="49"/>
      <c r="N8" s="49"/>
      <c r="R8" s="53"/>
      <c r="S8" s="204" t="s">
        <v>80</v>
      </c>
      <c r="T8" s="204"/>
      <c r="U8" s="204"/>
      <c r="V8" s="204"/>
      <c r="W8" s="204"/>
      <c r="X8" s="204"/>
      <c r="Y8" s="204"/>
      <c r="Z8" s="204"/>
      <c r="AA8" s="204"/>
      <c r="AH8" s="53"/>
      <c r="AI8" s="53"/>
    </row>
    <row r="9" spans="1:35" s="51" customFormat="1" ht="18" customHeight="1">
      <c r="A9" s="54"/>
      <c r="B9" s="54"/>
      <c r="C9" s="54"/>
      <c r="D9" s="54"/>
      <c r="E9" s="55"/>
      <c r="F9" s="55"/>
      <c r="G9" s="56"/>
      <c r="H9" s="56"/>
      <c r="I9" s="56"/>
      <c r="J9" s="56"/>
      <c r="K9" s="56"/>
      <c r="L9" s="56"/>
      <c r="M9" s="56"/>
      <c r="N9" s="56"/>
      <c r="O9" s="203" t="s">
        <v>60</v>
      </c>
      <c r="P9" s="203"/>
      <c r="Q9" s="203"/>
      <c r="R9" s="49"/>
      <c r="S9" s="56"/>
      <c r="T9" s="49"/>
      <c r="U9" s="56"/>
      <c r="V9" s="49"/>
      <c r="W9" s="57"/>
      <c r="X9" s="49"/>
      <c r="Y9" s="57"/>
      <c r="Z9" s="49"/>
      <c r="AA9" s="57" t="s">
        <v>92</v>
      </c>
      <c r="AB9" s="49"/>
      <c r="AC9" s="121" t="s">
        <v>93</v>
      </c>
      <c r="AD9" s="49"/>
      <c r="AE9" s="57" t="s">
        <v>94</v>
      </c>
      <c r="AF9" s="49"/>
      <c r="AG9" s="56"/>
      <c r="AH9" s="49"/>
      <c r="AI9" s="56"/>
    </row>
    <row r="10" spans="1:35" s="51" customFormat="1" ht="18" customHeight="1">
      <c r="A10" s="50"/>
      <c r="B10" s="50"/>
      <c r="C10" s="50"/>
      <c r="D10" s="50"/>
      <c r="E10" s="52"/>
      <c r="F10" s="52"/>
      <c r="G10" s="53"/>
      <c r="H10" s="53"/>
      <c r="I10" s="49"/>
      <c r="J10" s="49"/>
      <c r="K10" s="53" t="s">
        <v>95</v>
      </c>
      <c r="L10" s="49"/>
      <c r="N10" s="49"/>
      <c r="O10" s="53" t="s">
        <v>96</v>
      </c>
      <c r="P10" s="54"/>
      <c r="Q10" s="54"/>
      <c r="R10" s="53"/>
      <c r="S10" s="122"/>
      <c r="T10" s="122"/>
      <c r="U10" s="122"/>
      <c r="V10" s="122"/>
      <c r="W10" s="57" t="s">
        <v>261</v>
      </c>
      <c r="X10" s="53"/>
      <c r="Y10" s="53" t="s">
        <v>233</v>
      </c>
      <c r="Z10" s="53"/>
      <c r="AA10" s="53" t="s">
        <v>234</v>
      </c>
      <c r="AB10" s="53"/>
      <c r="AC10" s="57" t="s">
        <v>97</v>
      </c>
      <c r="AD10" s="53"/>
      <c r="AE10" s="57" t="s">
        <v>98</v>
      </c>
      <c r="AF10" s="53"/>
      <c r="AG10" s="57" t="s">
        <v>97</v>
      </c>
      <c r="AH10" s="53"/>
      <c r="AI10" s="53"/>
    </row>
    <row r="11" spans="1:35" s="51" customFormat="1" ht="18" customHeight="1">
      <c r="A11" s="50"/>
      <c r="B11" s="50"/>
      <c r="C11" s="50"/>
      <c r="D11" s="50"/>
      <c r="E11" s="52"/>
      <c r="F11" s="52"/>
      <c r="G11" s="53" t="s">
        <v>99</v>
      </c>
      <c r="H11" s="53"/>
      <c r="I11" s="53" t="s">
        <v>100</v>
      </c>
      <c r="J11" s="53"/>
      <c r="K11" s="53" t="s">
        <v>101</v>
      </c>
      <c r="L11" s="53"/>
      <c r="M11" s="53" t="s">
        <v>102</v>
      </c>
      <c r="N11" s="53"/>
      <c r="O11" s="53" t="s">
        <v>103</v>
      </c>
      <c r="P11" s="53"/>
      <c r="Q11" s="53"/>
      <c r="R11" s="53"/>
      <c r="S11" s="53" t="s">
        <v>104</v>
      </c>
      <c r="T11" s="53"/>
      <c r="U11" s="53" t="s">
        <v>105</v>
      </c>
      <c r="V11" s="53"/>
      <c r="W11" s="57" t="s">
        <v>262</v>
      </c>
      <c r="X11" s="53"/>
      <c r="Y11" s="53" t="s">
        <v>235</v>
      </c>
      <c r="Z11" s="53"/>
      <c r="AA11" s="53" t="s">
        <v>106</v>
      </c>
      <c r="AB11" s="53"/>
      <c r="AC11" s="57" t="s">
        <v>107</v>
      </c>
      <c r="AD11" s="53"/>
      <c r="AE11" s="57" t="s">
        <v>108</v>
      </c>
      <c r="AF11" s="53"/>
      <c r="AG11" s="57" t="s">
        <v>109</v>
      </c>
      <c r="AH11" s="53"/>
      <c r="AI11" s="53" t="s">
        <v>110</v>
      </c>
    </row>
    <row r="12" spans="1:35" s="51" customFormat="1" ht="18" customHeight="1">
      <c r="A12" s="50"/>
      <c r="B12" s="50"/>
      <c r="C12" s="50"/>
      <c r="D12" s="50"/>
      <c r="E12" s="52"/>
      <c r="F12" s="52"/>
      <c r="G12" s="53" t="s">
        <v>111</v>
      </c>
      <c r="H12" s="53"/>
      <c r="I12" s="53" t="s">
        <v>112</v>
      </c>
      <c r="J12" s="53"/>
      <c r="K12" s="53" t="s">
        <v>113</v>
      </c>
      <c r="L12" s="53"/>
      <c r="M12" s="53" t="s">
        <v>114</v>
      </c>
      <c r="N12" s="53"/>
      <c r="O12" s="53" t="s">
        <v>115</v>
      </c>
      <c r="P12" s="53"/>
      <c r="Q12" s="53" t="s">
        <v>116</v>
      </c>
      <c r="R12" s="53"/>
      <c r="S12" s="53" t="s">
        <v>260</v>
      </c>
      <c r="T12" s="53"/>
      <c r="U12" s="53" t="s">
        <v>83</v>
      </c>
      <c r="V12" s="53"/>
      <c r="W12" s="57" t="s">
        <v>263</v>
      </c>
      <c r="X12" s="53"/>
      <c r="Y12" s="53" t="s">
        <v>80</v>
      </c>
      <c r="Z12" s="53"/>
      <c r="AA12" s="53" t="s">
        <v>236</v>
      </c>
      <c r="AB12" s="53"/>
      <c r="AC12" s="57" t="s">
        <v>117</v>
      </c>
      <c r="AD12" s="53"/>
      <c r="AE12" s="57" t="s">
        <v>118</v>
      </c>
      <c r="AF12" s="53"/>
      <c r="AG12" s="57" t="s">
        <v>119</v>
      </c>
      <c r="AH12" s="53"/>
      <c r="AI12" s="53" t="s">
        <v>120</v>
      </c>
    </row>
    <row r="13" spans="1:35" s="51" customFormat="1" ht="18" customHeight="1">
      <c r="A13" s="50"/>
      <c r="B13" s="50"/>
      <c r="C13" s="50"/>
      <c r="D13" s="50"/>
      <c r="E13" s="68" t="s">
        <v>5</v>
      </c>
      <c r="F13" s="52"/>
      <c r="G13" s="58" t="s">
        <v>6</v>
      </c>
      <c r="H13" s="53"/>
      <c r="I13" s="58" t="s">
        <v>6</v>
      </c>
      <c r="J13" s="53"/>
      <c r="K13" s="58" t="s">
        <v>6</v>
      </c>
      <c r="L13" s="53"/>
      <c r="M13" s="58" t="s">
        <v>6</v>
      </c>
      <c r="N13" s="53"/>
      <c r="O13" s="58" t="s">
        <v>6</v>
      </c>
      <c r="P13" s="53"/>
      <c r="Q13" s="58" t="s">
        <v>6</v>
      </c>
      <c r="R13" s="53"/>
      <c r="S13" s="58" t="s">
        <v>6</v>
      </c>
      <c r="T13" s="53"/>
      <c r="U13" s="58" t="s">
        <v>6</v>
      </c>
      <c r="V13" s="53"/>
      <c r="W13" s="58" t="s">
        <v>6</v>
      </c>
      <c r="X13" s="53"/>
      <c r="Y13" s="58" t="s">
        <v>6</v>
      </c>
      <c r="Z13" s="53"/>
      <c r="AA13" s="58" t="s">
        <v>6</v>
      </c>
      <c r="AB13" s="53"/>
      <c r="AC13" s="58" t="s">
        <v>6</v>
      </c>
      <c r="AD13" s="53"/>
      <c r="AE13" s="58" t="s">
        <v>6</v>
      </c>
      <c r="AF13" s="53"/>
      <c r="AG13" s="58" t="s">
        <v>6</v>
      </c>
      <c r="AH13" s="53"/>
      <c r="AI13" s="58" t="s">
        <v>6</v>
      </c>
    </row>
    <row r="14" spans="1:35" s="51" customFormat="1" ht="8.1" customHeight="1">
      <c r="A14" s="50"/>
      <c r="B14" s="50"/>
      <c r="C14" s="50"/>
      <c r="D14" s="50"/>
      <c r="E14" s="55"/>
      <c r="F14" s="55"/>
      <c r="G14" s="56"/>
      <c r="H14" s="56"/>
      <c r="I14" s="59"/>
      <c r="J14" s="56"/>
      <c r="K14" s="56"/>
      <c r="L14" s="56"/>
      <c r="M14" s="56"/>
      <c r="N14" s="56"/>
      <c r="O14" s="59"/>
      <c r="P14" s="56"/>
      <c r="Q14" s="56"/>
      <c r="R14" s="49"/>
      <c r="S14" s="56"/>
      <c r="T14" s="49"/>
      <c r="U14" s="56"/>
      <c r="V14" s="49"/>
      <c r="W14" s="56"/>
      <c r="X14" s="49"/>
      <c r="Y14" s="56"/>
      <c r="Z14" s="49"/>
      <c r="AA14" s="56"/>
      <c r="AB14" s="49"/>
      <c r="AC14" s="56"/>
      <c r="AD14" s="49"/>
      <c r="AE14" s="56"/>
      <c r="AF14" s="49"/>
      <c r="AG14" s="56"/>
      <c r="AH14" s="49"/>
      <c r="AI14" s="56"/>
    </row>
    <row r="15" spans="1:35" s="51" customFormat="1" ht="18" customHeight="1">
      <c r="A15" s="54" t="s">
        <v>167</v>
      </c>
      <c r="B15" s="54"/>
      <c r="C15" s="54"/>
      <c r="D15" s="54"/>
      <c r="E15" s="59"/>
      <c r="F15" s="55"/>
      <c r="G15" s="56">
        <v>1433426717</v>
      </c>
      <c r="H15" s="56"/>
      <c r="I15" s="56">
        <v>12438534575</v>
      </c>
      <c r="J15" s="56"/>
      <c r="K15" s="56">
        <v>795398351</v>
      </c>
      <c r="L15" s="56"/>
      <c r="M15" s="56">
        <v>172861100</v>
      </c>
      <c r="N15" s="56"/>
      <c r="O15" s="56">
        <v>156777302</v>
      </c>
      <c r="P15" s="56"/>
      <c r="Q15" s="56">
        <v>8471392437</v>
      </c>
      <c r="R15" s="56"/>
      <c r="S15" s="56">
        <v>291196570</v>
      </c>
      <c r="T15" s="56"/>
      <c r="U15" s="56">
        <v>-90974382</v>
      </c>
      <c r="V15" s="56"/>
      <c r="W15" s="56">
        <v>6298087</v>
      </c>
      <c r="X15" s="56"/>
      <c r="Y15" s="56">
        <v>0</v>
      </c>
      <c r="Z15" s="56"/>
      <c r="AA15" s="56">
        <v>-17579956</v>
      </c>
      <c r="AB15" s="56"/>
      <c r="AC15" s="56">
        <v>3568397978</v>
      </c>
      <c r="AD15" s="56"/>
      <c r="AE15" s="56">
        <f>SUM(G15:AC15)</f>
        <v>27225728779</v>
      </c>
      <c r="AF15" s="56"/>
      <c r="AG15" s="56">
        <v>3788364071</v>
      </c>
      <c r="AH15" s="56"/>
      <c r="AI15" s="56">
        <f>SUM(AE15,AG15)</f>
        <v>31014092850</v>
      </c>
    </row>
    <row r="16" spans="1:35" s="51" customFormat="1" ht="18" customHeight="1">
      <c r="A16" s="51" t="s">
        <v>168</v>
      </c>
      <c r="B16" s="54"/>
      <c r="C16" s="54"/>
      <c r="D16" s="54"/>
      <c r="E16" s="59"/>
      <c r="F16" s="55"/>
      <c r="G16" s="66">
        <v>0</v>
      </c>
      <c r="H16" s="49"/>
      <c r="I16" s="66">
        <v>0</v>
      </c>
      <c r="J16" s="56"/>
      <c r="K16" s="66">
        <v>0</v>
      </c>
      <c r="L16" s="56"/>
      <c r="M16" s="66">
        <v>0</v>
      </c>
      <c r="N16" s="56"/>
      <c r="O16" s="66">
        <v>0</v>
      </c>
      <c r="P16" s="56"/>
      <c r="Q16" s="66">
        <v>-1708596544</v>
      </c>
      <c r="R16" s="56"/>
      <c r="S16" s="66">
        <v>0</v>
      </c>
      <c r="T16" s="56"/>
      <c r="U16" s="66">
        <v>0</v>
      </c>
      <c r="V16" s="56"/>
      <c r="W16" s="66">
        <v>0</v>
      </c>
      <c r="X16" s="56"/>
      <c r="Y16" s="66">
        <v>0</v>
      </c>
      <c r="Z16" s="56"/>
      <c r="AA16" s="66">
        <v>0</v>
      </c>
      <c r="AB16" s="56"/>
      <c r="AC16" s="66">
        <v>0</v>
      </c>
      <c r="AD16" s="56"/>
      <c r="AE16" s="66">
        <f>SUM(G16:AC16)</f>
        <v>-1708596544</v>
      </c>
      <c r="AF16" s="56"/>
      <c r="AG16" s="66">
        <v>-338107168</v>
      </c>
      <c r="AH16" s="56"/>
      <c r="AI16" s="66">
        <f>SUM(AE16:AG16)</f>
        <v>-2046703712</v>
      </c>
    </row>
    <row r="17" spans="1:35" s="51" customFormat="1" ht="6" customHeight="1">
      <c r="E17" s="59"/>
      <c r="F17" s="65"/>
      <c r="G17" s="123"/>
      <c r="H17" s="123"/>
      <c r="I17" s="123"/>
      <c r="J17" s="123"/>
      <c r="K17" s="123"/>
      <c r="L17" s="123"/>
      <c r="M17" s="49"/>
      <c r="N17" s="123"/>
      <c r="O17" s="123"/>
      <c r="P17" s="123"/>
      <c r="Q17" s="123"/>
      <c r="R17" s="49"/>
      <c r="S17" s="123"/>
      <c r="T17" s="49"/>
      <c r="U17" s="123"/>
      <c r="V17" s="49"/>
      <c r="W17" s="56"/>
      <c r="X17" s="49"/>
      <c r="Y17" s="56"/>
      <c r="Z17" s="49"/>
      <c r="AA17" s="56"/>
      <c r="AB17" s="49"/>
      <c r="AC17" s="56"/>
      <c r="AD17" s="49"/>
      <c r="AE17" s="56"/>
      <c r="AF17" s="49"/>
      <c r="AG17" s="56"/>
      <c r="AH17" s="49"/>
      <c r="AI17" s="123"/>
    </row>
    <row r="18" spans="1:35" s="51" customFormat="1" ht="18" customHeight="1">
      <c r="A18" s="54" t="s">
        <v>169</v>
      </c>
      <c r="B18" s="54"/>
      <c r="C18" s="54"/>
      <c r="D18" s="54"/>
      <c r="E18" s="59"/>
      <c r="F18" s="55"/>
      <c r="G18" s="56">
        <f>SUM(G15:G16)</f>
        <v>1433426717</v>
      </c>
      <c r="H18" s="56"/>
      <c r="I18" s="56">
        <f>SUM(I15:I16)</f>
        <v>12438534575</v>
      </c>
      <c r="J18" s="56"/>
      <c r="K18" s="56">
        <f>SUM(K15:K16)</f>
        <v>795398351</v>
      </c>
      <c r="L18" s="56"/>
      <c r="M18" s="56">
        <f>SUM(M15:M16)</f>
        <v>172861100</v>
      </c>
      <c r="N18" s="56"/>
      <c r="O18" s="56">
        <f>SUM(O15:O16)</f>
        <v>156777302</v>
      </c>
      <c r="P18" s="56"/>
      <c r="Q18" s="56">
        <f>SUM(Q15:Q16)</f>
        <v>6762795893</v>
      </c>
      <c r="R18" s="56"/>
      <c r="S18" s="56">
        <f>SUM(S15:S16)</f>
        <v>291196570</v>
      </c>
      <c r="T18" s="56"/>
      <c r="U18" s="56">
        <f>SUM(U15:U16)</f>
        <v>-90974382</v>
      </c>
      <c r="V18" s="56"/>
      <c r="W18" s="56">
        <f>SUM(W15:W16)</f>
        <v>6298087</v>
      </c>
      <c r="X18" s="56"/>
      <c r="Y18" s="56">
        <f>SUM(Y15:Y16)</f>
        <v>0</v>
      </c>
      <c r="Z18" s="56"/>
      <c r="AA18" s="56">
        <f>SUM(AA15:AA16)</f>
        <v>-17579956</v>
      </c>
      <c r="AB18" s="56"/>
      <c r="AC18" s="56">
        <f>SUM(AC15:AC16)</f>
        <v>3568397978</v>
      </c>
      <c r="AD18" s="56"/>
      <c r="AE18" s="56">
        <f>SUM(AE15:AE16)</f>
        <v>25517132235</v>
      </c>
      <c r="AF18" s="56"/>
      <c r="AG18" s="56">
        <f>SUM(AG15:AG16)</f>
        <v>3450256903</v>
      </c>
      <c r="AH18" s="56"/>
      <c r="AI18" s="56">
        <f>SUM(AI15:AI16)</f>
        <v>28967389138</v>
      </c>
    </row>
    <row r="19" spans="1:35" s="51" customFormat="1" ht="18" customHeight="1">
      <c r="A19" s="51" t="s">
        <v>124</v>
      </c>
      <c r="B19" s="54"/>
      <c r="C19" s="54"/>
      <c r="D19" s="54"/>
      <c r="E19" s="55"/>
      <c r="F19" s="55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49"/>
      <c r="S19" s="56"/>
      <c r="T19" s="49"/>
      <c r="U19" s="56"/>
      <c r="V19" s="49"/>
      <c r="W19" s="56"/>
      <c r="X19" s="49"/>
      <c r="Y19" s="56"/>
      <c r="Z19" s="49"/>
      <c r="AA19" s="56"/>
      <c r="AB19" s="49"/>
      <c r="AC19" s="56"/>
      <c r="AD19" s="49"/>
      <c r="AE19" s="56"/>
      <c r="AF19" s="49"/>
      <c r="AG19" s="56"/>
      <c r="AH19" s="49"/>
      <c r="AI19" s="56"/>
    </row>
    <row r="20" spans="1:35" s="51" customFormat="1" ht="18" customHeight="1">
      <c r="B20" s="51" t="s">
        <v>125</v>
      </c>
      <c r="E20" s="59"/>
      <c r="F20" s="124"/>
      <c r="G20" s="56">
        <v>37483128</v>
      </c>
      <c r="H20" s="56"/>
      <c r="I20" s="56">
        <v>1495448207</v>
      </c>
      <c r="J20" s="56"/>
      <c r="K20" s="56">
        <v>-251720527</v>
      </c>
      <c r="L20" s="56"/>
      <c r="M20" s="56">
        <v>0</v>
      </c>
      <c r="N20" s="56"/>
      <c r="O20" s="56">
        <v>0</v>
      </c>
      <c r="P20" s="56"/>
      <c r="Q20" s="56">
        <v>0</v>
      </c>
      <c r="R20" s="49"/>
      <c r="S20" s="56">
        <v>0</v>
      </c>
      <c r="T20" s="49"/>
      <c r="U20" s="56">
        <v>0</v>
      </c>
      <c r="V20" s="49"/>
      <c r="W20" s="56">
        <v>0</v>
      </c>
      <c r="X20" s="49"/>
      <c r="Y20" s="56" t="s">
        <v>228</v>
      </c>
      <c r="Z20" s="49"/>
      <c r="AA20" s="56">
        <v>0</v>
      </c>
      <c r="AB20" s="49"/>
      <c r="AC20" s="56">
        <v>0</v>
      </c>
      <c r="AD20" s="49"/>
      <c r="AE20" s="56">
        <f>SUM(G20:AC20)</f>
        <v>1281210808</v>
      </c>
      <c r="AF20" s="49"/>
      <c r="AG20" s="56">
        <v>0</v>
      </c>
      <c r="AH20" s="49"/>
      <c r="AI20" s="56">
        <f>SUM(AE20:AG20)</f>
        <v>1281210808</v>
      </c>
    </row>
    <row r="21" spans="1:35" s="51" customFormat="1" ht="18" customHeight="1">
      <c r="A21" s="51" t="s">
        <v>121</v>
      </c>
      <c r="E21" s="59">
        <v>16</v>
      </c>
      <c r="F21" s="124"/>
      <c r="G21" s="56">
        <v>0</v>
      </c>
      <c r="H21" s="56"/>
      <c r="I21" s="56">
        <v>0</v>
      </c>
      <c r="J21" s="56"/>
      <c r="K21" s="56">
        <v>0</v>
      </c>
      <c r="L21" s="56"/>
      <c r="M21" s="56">
        <v>0</v>
      </c>
      <c r="N21" s="56"/>
      <c r="O21" s="56">
        <v>0</v>
      </c>
      <c r="P21" s="56"/>
      <c r="Q21" s="56">
        <v>-1198795953</v>
      </c>
      <c r="R21" s="49"/>
      <c r="S21" s="56">
        <v>0</v>
      </c>
      <c r="T21" s="49"/>
      <c r="U21" s="56">
        <v>0</v>
      </c>
      <c r="V21" s="49"/>
      <c r="W21" s="56">
        <v>0</v>
      </c>
      <c r="X21" s="49"/>
      <c r="Y21" s="56" t="s">
        <v>228</v>
      </c>
      <c r="Z21" s="49"/>
      <c r="AA21" s="56">
        <v>0</v>
      </c>
      <c r="AB21" s="49"/>
      <c r="AC21" s="56">
        <v>0</v>
      </c>
      <c r="AD21" s="49"/>
      <c r="AE21" s="56">
        <f t="shared" ref="AE21:AE25" si="0">SUM(G21:AC21)</f>
        <v>-1198795953</v>
      </c>
      <c r="AF21" s="49"/>
      <c r="AG21" s="56">
        <v>0</v>
      </c>
      <c r="AH21" s="49"/>
      <c r="AI21" s="56">
        <f t="shared" ref="AI21:AI25" si="1">SUM(AE21:AG21)</f>
        <v>-1198795953</v>
      </c>
    </row>
    <row r="22" spans="1:35" s="51" customFormat="1" ht="18" customHeight="1">
      <c r="A22" s="51" t="s">
        <v>173</v>
      </c>
      <c r="C22" s="54"/>
      <c r="D22" s="54"/>
      <c r="E22" s="55"/>
      <c r="F22" s="55"/>
      <c r="G22" s="56">
        <v>0</v>
      </c>
      <c r="H22" s="49"/>
      <c r="I22" s="56">
        <v>0</v>
      </c>
      <c r="J22" s="56"/>
      <c r="K22" s="56">
        <v>0</v>
      </c>
      <c r="L22" s="56"/>
      <c r="M22" s="56">
        <v>0</v>
      </c>
      <c r="N22" s="56"/>
      <c r="O22" s="56">
        <v>0</v>
      </c>
      <c r="P22" s="49"/>
      <c r="Q22" s="56">
        <v>0</v>
      </c>
      <c r="R22" s="56"/>
      <c r="S22" s="56">
        <v>0</v>
      </c>
      <c r="T22" s="56"/>
      <c r="U22" s="56">
        <v>0</v>
      </c>
      <c r="V22" s="56"/>
      <c r="W22" s="56">
        <v>0</v>
      </c>
      <c r="X22" s="56"/>
      <c r="Y22" s="56" t="s">
        <v>228</v>
      </c>
      <c r="Z22" s="49"/>
      <c r="AA22" s="56">
        <v>0</v>
      </c>
      <c r="AB22" s="49"/>
      <c r="AC22" s="56">
        <v>0</v>
      </c>
      <c r="AD22" s="49"/>
      <c r="AE22" s="56">
        <f t="shared" si="0"/>
        <v>0</v>
      </c>
      <c r="AF22" s="49"/>
      <c r="AG22" s="56">
        <v>15</v>
      </c>
      <c r="AH22" s="49"/>
      <c r="AI22" s="56">
        <f t="shared" si="1"/>
        <v>15</v>
      </c>
    </row>
    <row r="23" spans="1:35" s="51" customFormat="1" ht="18" customHeight="1">
      <c r="A23" s="51" t="s">
        <v>203</v>
      </c>
      <c r="C23" s="54"/>
      <c r="D23" s="54"/>
      <c r="E23" s="55"/>
      <c r="F23" s="55"/>
      <c r="G23" s="56">
        <v>0</v>
      </c>
      <c r="H23" s="49"/>
      <c r="I23" s="56">
        <v>0</v>
      </c>
      <c r="J23" s="56"/>
      <c r="K23" s="56">
        <v>0</v>
      </c>
      <c r="L23" s="56"/>
      <c r="M23" s="56">
        <v>0</v>
      </c>
      <c r="N23" s="56"/>
      <c r="O23" s="56">
        <v>0</v>
      </c>
      <c r="P23" s="49"/>
      <c r="Q23" s="56">
        <v>0</v>
      </c>
      <c r="R23" s="56"/>
      <c r="S23" s="56">
        <v>0</v>
      </c>
      <c r="T23" s="56"/>
      <c r="U23" s="56">
        <v>0</v>
      </c>
      <c r="V23" s="56"/>
      <c r="W23" s="56">
        <v>0</v>
      </c>
      <c r="X23" s="56"/>
      <c r="Y23" s="56" t="s">
        <v>228</v>
      </c>
      <c r="Z23" s="49"/>
      <c r="AA23" s="56">
        <v>0</v>
      </c>
      <c r="AB23" s="49"/>
      <c r="AC23" s="56">
        <v>0</v>
      </c>
      <c r="AD23" s="49"/>
      <c r="AE23" s="56">
        <f t="shared" si="0"/>
        <v>0</v>
      </c>
      <c r="AF23" s="49"/>
      <c r="AG23" s="56">
        <v>-80000000</v>
      </c>
      <c r="AH23" s="49"/>
      <c r="AI23" s="56">
        <f t="shared" si="1"/>
        <v>-80000000</v>
      </c>
    </row>
    <row r="24" spans="1:35" s="51" customFormat="1" ht="18" customHeight="1">
      <c r="A24" s="51" t="s">
        <v>122</v>
      </c>
      <c r="B24" s="54"/>
      <c r="C24" s="54"/>
      <c r="D24" s="54"/>
      <c r="E24" s="55"/>
      <c r="F24" s="55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49"/>
      <c r="S24" s="56"/>
      <c r="T24" s="49"/>
      <c r="U24" s="56"/>
      <c r="V24" s="49"/>
      <c r="W24" s="56"/>
      <c r="X24" s="49"/>
      <c r="Y24" s="56"/>
      <c r="Z24" s="49"/>
      <c r="AA24" s="56"/>
      <c r="AB24" s="49"/>
      <c r="AC24" s="56"/>
      <c r="AD24" s="49"/>
      <c r="AE24" s="56"/>
      <c r="AF24" s="49"/>
      <c r="AG24" s="56"/>
      <c r="AH24" s="49"/>
      <c r="AI24" s="56"/>
    </row>
    <row r="25" spans="1:35" s="51" customFormat="1" ht="18" customHeight="1">
      <c r="B25" s="51" t="s">
        <v>63</v>
      </c>
      <c r="C25" s="54"/>
      <c r="D25" s="54"/>
      <c r="E25" s="55"/>
      <c r="F25" s="55"/>
      <c r="G25" s="56">
        <v>0</v>
      </c>
      <c r="H25" s="49"/>
      <c r="I25" s="56">
        <v>0</v>
      </c>
      <c r="J25" s="56"/>
      <c r="K25" s="56">
        <v>0</v>
      </c>
      <c r="L25" s="56"/>
      <c r="M25" s="56">
        <v>0</v>
      </c>
      <c r="N25" s="56"/>
      <c r="O25" s="56">
        <v>0</v>
      </c>
      <c r="P25" s="49"/>
      <c r="Q25" s="56">
        <v>0</v>
      </c>
      <c r="R25" s="56"/>
      <c r="S25" s="56">
        <v>0</v>
      </c>
      <c r="T25" s="56"/>
      <c r="U25" s="56">
        <v>0</v>
      </c>
      <c r="V25" s="56"/>
      <c r="W25" s="56">
        <v>0</v>
      </c>
      <c r="X25" s="56"/>
      <c r="Y25" s="56" t="s">
        <v>228</v>
      </c>
      <c r="Z25" s="49"/>
      <c r="AA25" s="56">
        <v>0</v>
      </c>
      <c r="AB25" s="49"/>
      <c r="AC25" s="56">
        <v>0</v>
      </c>
      <c r="AD25" s="49"/>
      <c r="AE25" s="56">
        <f t="shared" si="0"/>
        <v>0</v>
      </c>
      <c r="AF25" s="49"/>
      <c r="AG25" s="56">
        <v>-363335172</v>
      </c>
      <c r="AH25" s="49"/>
      <c r="AI25" s="56">
        <f t="shared" si="1"/>
        <v>-363335172</v>
      </c>
    </row>
    <row r="26" spans="1:35" s="51" customFormat="1" ht="18" customHeight="1">
      <c r="A26" s="51" t="s">
        <v>123</v>
      </c>
      <c r="E26" s="59"/>
      <c r="G26" s="66">
        <v>0</v>
      </c>
      <c r="H26" s="49"/>
      <c r="I26" s="66">
        <v>0</v>
      </c>
      <c r="J26" s="56"/>
      <c r="K26" s="66">
        <v>0</v>
      </c>
      <c r="L26" s="56"/>
      <c r="M26" s="66">
        <v>0</v>
      </c>
      <c r="N26" s="56"/>
      <c r="O26" s="66">
        <v>0</v>
      </c>
      <c r="P26" s="56"/>
      <c r="Q26" s="66">
        <v>2028131464</v>
      </c>
      <c r="R26" s="56"/>
      <c r="S26" s="66">
        <v>2467515173</v>
      </c>
      <c r="T26" s="56"/>
      <c r="U26" s="66">
        <v>-47322985</v>
      </c>
      <c r="V26" s="56"/>
      <c r="W26" s="66">
        <v>28718500</v>
      </c>
      <c r="X26" s="56"/>
      <c r="Y26" s="66" t="s">
        <v>228</v>
      </c>
      <c r="Z26" s="56"/>
      <c r="AA26" s="66">
        <v>-8397885</v>
      </c>
      <c r="AB26" s="56"/>
      <c r="AC26" s="66">
        <v>0</v>
      </c>
      <c r="AD26" s="56"/>
      <c r="AE26" s="66">
        <f>SUM(G26:AC26)</f>
        <v>4468644267</v>
      </c>
      <c r="AF26" s="56"/>
      <c r="AG26" s="66">
        <v>587778563</v>
      </c>
      <c r="AH26" s="56"/>
      <c r="AI26" s="125">
        <f>SUM(AE26:AG26)</f>
        <v>5056422830</v>
      </c>
    </row>
    <row r="27" spans="1:35" s="51" customFormat="1" ht="6" customHeight="1">
      <c r="E27" s="59"/>
      <c r="F27" s="65"/>
      <c r="G27" s="123"/>
      <c r="H27" s="123"/>
      <c r="I27" s="123"/>
      <c r="J27" s="123"/>
      <c r="K27" s="123"/>
      <c r="L27" s="123"/>
      <c r="M27" s="49"/>
      <c r="N27" s="123"/>
      <c r="O27" s="123"/>
      <c r="P27" s="123"/>
      <c r="Q27" s="123"/>
      <c r="R27" s="49"/>
      <c r="S27" s="123"/>
      <c r="T27" s="49"/>
      <c r="U27" s="123"/>
      <c r="V27" s="49"/>
      <c r="W27" s="56"/>
      <c r="X27" s="49"/>
      <c r="Y27" s="56"/>
      <c r="Z27" s="49"/>
      <c r="AA27" s="56"/>
      <c r="AB27" s="49"/>
      <c r="AC27" s="56"/>
      <c r="AD27" s="49"/>
      <c r="AE27" s="56"/>
      <c r="AF27" s="49"/>
      <c r="AG27" s="56"/>
      <c r="AH27" s="49"/>
      <c r="AI27" s="56"/>
    </row>
    <row r="28" spans="1:35" s="51" customFormat="1" ht="18" customHeight="1" thickBot="1">
      <c r="A28" s="54" t="s">
        <v>164</v>
      </c>
      <c r="B28" s="54"/>
      <c r="C28" s="54"/>
      <c r="D28" s="54"/>
      <c r="E28" s="59"/>
      <c r="F28" s="55"/>
      <c r="G28" s="67">
        <f>SUM(G18:G26)</f>
        <v>1470909845</v>
      </c>
      <c r="H28" s="56"/>
      <c r="I28" s="67">
        <f>SUM(I18:I26)</f>
        <v>13933982782</v>
      </c>
      <c r="J28" s="56"/>
      <c r="K28" s="67">
        <f>SUM(K18:K26)</f>
        <v>543677824</v>
      </c>
      <c r="L28" s="56"/>
      <c r="M28" s="67">
        <f>SUM(M18:M26)</f>
        <v>172861100</v>
      </c>
      <c r="N28" s="56"/>
      <c r="O28" s="67">
        <f>SUM(O18:O26)</f>
        <v>156777302</v>
      </c>
      <c r="P28" s="56"/>
      <c r="Q28" s="67">
        <f>SUM(Q18:Q26)</f>
        <v>7592131404</v>
      </c>
      <c r="R28" s="49"/>
      <c r="S28" s="67">
        <f>SUM(S18:S26)</f>
        <v>2758711743</v>
      </c>
      <c r="T28" s="49"/>
      <c r="U28" s="67">
        <f>SUM(U18:U26)</f>
        <v>-138297367</v>
      </c>
      <c r="V28" s="49"/>
      <c r="W28" s="67">
        <f>SUM(W18:W26)</f>
        <v>35016587</v>
      </c>
      <c r="X28" s="49"/>
      <c r="Y28" s="67">
        <f>SUM(Y18:Y26)</f>
        <v>0</v>
      </c>
      <c r="Z28" s="49"/>
      <c r="AA28" s="67">
        <f>SUM(AA18:AA26)</f>
        <v>-25977841</v>
      </c>
      <c r="AB28" s="49"/>
      <c r="AC28" s="67">
        <f>SUM(AC18:AC26)</f>
        <v>3568397978</v>
      </c>
      <c r="AD28" s="49"/>
      <c r="AE28" s="67">
        <f>SUM(AE18:AE26)</f>
        <v>30068191357</v>
      </c>
      <c r="AF28" s="49"/>
      <c r="AG28" s="67">
        <f>SUM(AG18:AG26)</f>
        <v>3594700309</v>
      </c>
      <c r="AH28" s="49"/>
      <c r="AI28" s="67">
        <f>SUM(AI18:AI26)</f>
        <v>33662891666</v>
      </c>
    </row>
    <row r="29" spans="1:35" s="51" customFormat="1" ht="18" customHeight="1" thickTop="1">
      <c r="A29" s="54"/>
      <c r="B29" s="54"/>
      <c r="C29" s="54"/>
      <c r="D29" s="54"/>
      <c r="E29" s="59"/>
      <c r="F29" s="55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</row>
    <row r="30" spans="1:35" s="51" customFormat="1" ht="18" customHeight="1">
      <c r="A30" s="54" t="s">
        <v>216</v>
      </c>
      <c r="B30" s="54"/>
      <c r="C30" s="54"/>
      <c r="D30" s="54"/>
      <c r="E30" s="59"/>
      <c r="F30" s="55"/>
      <c r="G30" s="60">
        <v>1470909845</v>
      </c>
      <c r="H30" s="56"/>
      <c r="I30" s="60">
        <v>13933982782</v>
      </c>
      <c r="J30" s="56"/>
      <c r="K30" s="60">
        <v>543677824</v>
      </c>
      <c r="L30" s="56"/>
      <c r="M30" s="60">
        <v>172861100</v>
      </c>
      <c r="N30" s="56"/>
      <c r="O30" s="60">
        <v>156777302</v>
      </c>
      <c r="P30" s="56"/>
      <c r="Q30" s="60">
        <v>7594468019</v>
      </c>
      <c r="R30" s="56"/>
      <c r="S30" s="60">
        <v>2189504442</v>
      </c>
      <c r="T30" s="56"/>
      <c r="U30" s="60">
        <v>-162794681</v>
      </c>
      <c r="V30" s="56"/>
      <c r="W30" s="60">
        <v>35993188</v>
      </c>
      <c r="X30" s="56"/>
      <c r="Y30" s="60">
        <v>0</v>
      </c>
      <c r="Z30" s="56"/>
      <c r="AA30" s="60">
        <v>-26146562</v>
      </c>
      <c r="AB30" s="56"/>
      <c r="AC30" s="60">
        <v>3568397978</v>
      </c>
      <c r="AD30" s="56"/>
      <c r="AE30" s="60">
        <f>SUM(G30:AC30)</f>
        <v>29477631237</v>
      </c>
      <c r="AF30" s="56"/>
      <c r="AG30" s="60">
        <v>3622949944</v>
      </c>
      <c r="AH30" s="56"/>
      <c r="AI30" s="60">
        <f>SUM(AE30,AG30)</f>
        <v>33100581181</v>
      </c>
    </row>
    <row r="31" spans="1:35" s="51" customFormat="1" ht="18" customHeight="1">
      <c r="A31" s="51" t="s">
        <v>168</v>
      </c>
      <c r="C31" s="54"/>
      <c r="D31" s="54"/>
      <c r="E31" s="59">
        <v>4</v>
      </c>
      <c r="F31" s="55"/>
      <c r="G31" s="61">
        <v>0</v>
      </c>
      <c r="H31" s="56"/>
      <c r="I31" s="61">
        <v>0</v>
      </c>
      <c r="J31" s="56"/>
      <c r="K31" s="61">
        <v>0</v>
      </c>
      <c r="L31" s="56"/>
      <c r="M31" s="61">
        <v>0</v>
      </c>
      <c r="N31" s="56"/>
      <c r="O31" s="61">
        <v>0</v>
      </c>
      <c r="P31" s="56"/>
      <c r="Q31" s="61">
        <v>146484368</v>
      </c>
      <c r="R31" s="56"/>
      <c r="S31" s="61">
        <v>-2189504442</v>
      </c>
      <c r="T31" s="56"/>
      <c r="U31" s="61">
        <v>0</v>
      </c>
      <c r="V31" s="56"/>
      <c r="W31" s="61">
        <v>0</v>
      </c>
      <c r="X31" s="56"/>
      <c r="Y31" s="61">
        <v>2188178086</v>
      </c>
      <c r="Z31" s="56"/>
      <c r="AA31" s="61">
        <v>-796569912</v>
      </c>
      <c r="AB31" s="56"/>
      <c r="AC31" s="61">
        <v>0</v>
      </c>
      <c r="AD31" s="56"/>
      <c r="AE31" s="61">
        <f>SUM(G31:AC31)</f>
        <v>-651411900</v>
      </c>
      <c r="AF31" s="56"/>
      <c r="AG31" s="61">
        <v>-324953359</v>
      </c>
      <c r="AH31" s="56"/>
      <c r="AI31" s="61">
        <f>SUM(AE31,AG31)</f>
        <v>-976365259</v>
      </c>
    </row>
    <row r="32" spans="1:35" s="51" customFormat="1" ht="6" customHeight="1">
      <c r="E32" s="59"/>
      <c r="F32" s="65"/>
      <c r="G32" s="126"/>
      <c r="H32" s="123"/>
      <c r="I32" s="126"/>
      <c r="J32" s="123"/>
      <c r="K32" s="126"/>
      <c r="L32" s="123"/>
      <c r="M32" s="62"/>
      <c r="N32" s="123"/>
      <c r="O32" s="126"/>
      <c r="P32" s="123"/>
      <c r="Q32" s="126"/>
      <c r="R32" s="123"/>
      <c r="S32" s="126"/>
      <c r="T32" s="123"/>
      <c r="U32" s="126"/>
      <c r="V32" s="123"/>
      <c r="W32" s="60"/>
      <c r="X32" s="123"/>
      <c r="Y32" s="60"/>
      <c r="Z32" s="123"/>
      <c r="AA32" s="60"/>
      <c r="AB32" s="123"/>
      <c r="AC32" s="60"/>
      <c r="AD32" s="123"/>
      <c r="AE32" s="60"/>
      <c r="AF32" s="123"/>
      <c r="AG32" s="60"/>
      <c r="AH32" s="123"/>
      <c r="AI32" s="126"/>
    </row>
    <row r="33" spans="1:36" s="51" customFormat="1" ht="18" customHeight="1">
      <c r="A33" s="54" t="s">
        <v>169</v>
      </c>
      <c r="B33" s="54"/>
      <c r="C33" s="54"/>
      <c r="D33" s="54"/>
      <c r="E33" s="59"/>
      <c r="F33" s="55"/>
      <c r="G33" s="60">
        <f>SUM(G30:G32)</f>
        <v>1470909845</v>
      </c>
      <c r="H33" s="56"/>
      <c r="I33" s="60">
        <f>SUM(I30:I32)</f>
        <v>13933982782</v>
      </c>
      <c r="J33" s="56"/>
      <c r="K33" s="60">
        <f>SUM(K30:K32)</f>
        <v>543677824</v>
      </c>
      <c r="L33" s="56"/>
      <c r="M33" s="60">
        <f>SUM(M30:M32)</f>
        <v>172861100</v>
      </c>
      <c r="N33" s="56"/>
      <c r="O33" s="60">
        <f>SUM(O30:O32)</f>
        <v>156777302</v>
      </c>
      <c r="P33" s="56"/>
      <c r="Q33" s="60">
        <f>SUM(Q30:Q32)</f>
        <v>7740952387</v>
      </c>
      <c r="R33" s="56"/>
      <c r="S33" s="60">
        <f>SUM(S30:S32)</f>
        <v>0</v>
      </c>
      <c r="T33" s="56"/>
      <c r="U33" s="60">
        <f>SUM(U30:U32)</f>
        <v>-162794681</v>
      </c>
      <c r="V33" s="56"/>
      <c r="W33" s="60">
        <f>SUM(W30:W32)</f>
        <v>35993188</v>
      </c>
      <c r="X33" s="56"/>
      <c r="Y33" s="60">
        <f>SUM(Y30:Y32)</f>
        <v>2188178086</v>
      </c>
      <c r="Z33" s="56"/>
      <c r="AA33" s="60">
        <f>SUM(AA30:AA32)</f>
        <v>-822716474</v>
      </c>
      <c r="AB33" s="56"/>
      <c r="AC33" s="60">
        <f>SUM(AC30:AC32)</f>
        <v>3568397978</v>
      </c>
      <c r="AD33" s="56"/>
      <c r="AE33" s="60">
        <f>SUM(AE30:AE32)</f>
        <v>28826219337</v>
      </c>
      <c r="AF33" s="56"/>
      <c r="AG33" s="60">
        <f>SUM(AG30:AG32)</f>
        <v>3297996585</v>
      </c>
      <c r="AH33" s="56"/>
      <c r="AI33" s="60">
        <f>SUM(AI30:AI32)</f>
        <v>32124215922</v>
      </c>
    </row>
    <row r="34" spans="1:36" s="51" customFormat="1" ht="18" customHeight="1">
      <c r="A34" s="51" t="s">
        <v>124</v>
      </c>
      <c r="B34" s="54"/>
      <c r="C34" s="54"/>
      <c r="D34" s="54"/>
      <c r="E34" s="55"/>
      <c r="F34" s="55"/>
      <c r="G34" s="60"/>
      <c r="H34" s="56"/>
      <c r="I34" s="60"/>
      <c r="J34" s="56"/>
      <c r="K34" s="60"/>
      <c r="L34" s="56"/>
      <c r="M34" s="60"/>
      <c r="N34" s="56"/>
      <c r="O34" s="60"/>
      <c r="P34" s="56"/>
      <c r="Q34" s="60"/>
      <c r="R34" s="56"/>
      <c r="S34" s="60"/>
      <c r="T34" s="56"/>
      <c r="U34" s="60"/>
      <c r="V34" s="56"/>
      <c r="W34" s="60"/>
      <c r="X34" s="56"/>
      <c r="Y34" s="60"/>
      <c r="Z34" s="56"/>
      <c r="AA34" s="60"/>
      <c r="AB34" s="56"/>
      <c r="AC34" s="60"/>
      <c r="AD34" s="56"/>
      <c r="AE34" s="60"/>
      <c r="AF34" s="56"/>
      <c r="AG34" s="60"/>
      <c r="AH34" s="56"/>
      <c r="AI34" s="60"/>
    </row>
    <row r="35" spans="1:36" s="51" customFormat="1" ht="18" customHeight="1">
      <c r="B35" s="51" t="s">
        <v>125</v>
      </c>
      <c r="E35" s="59" t="s">
        <v>264</v>
      </c>
      <c r="F35" s="124"/>
      <c r="G35" s="60">
        <v>23773623</v>
      </c>
      <c r="H35" s="56"/>
      <c r="I35" s="60">
        <v>948485971</v>
      </c>
      <c r="J35" s="56"/>
      <c r="K35" s="60">
        <v>-159653396</v>
      </c>
      <c r="L35" s="56"/>
      <c r="M35" s="60">
        <v>0</v>
      </c>
      <c r="N35" s="56"/>
      <c r="O35" s="60">
        <v>0</v>
      </c>
      <c r="P35" s="56"/>
      <c r="Q35" s="60">
        <v>0</v>
      </c>
      <c r="R35" s="56"/>
      <c r="S35" s="60">
        <v>0</v>
      </c>
      <c r="T35" s="56"/>
      <c r="U35" s="60">
        <v>0</v>
      </c>
      <c r="V35" s="56"/>
      <c r="W35" s="60">
        <v>0</v>
      </c>
      <c r="X35" s="56"/>
      <c r="Y35" s="60">
        <v>0</v>
      </c>
      <c r="Z35" s="56"/>
      <c r="AA35" s="60">
        <v>0</v>
      </c>
      <c r="AB35" s="56"/>
      <c r="AC35" s="60">
        <v>0</v>
      </c>
      <c r="AD35" s="56"/>
      <c r="AE35" s="60">
        <f>SUM(G35:AC35)</f>
        <v>812606198</v>
      </c>
      <c r="AF35" s="56"/>
      <c r="AG35" s="60">
        <v>0</v>
      </c>
      <c r="AH35" s="56"/>
      <c r="AI35" s="60">
        <f t="shared" ref="AI35:AI42" si="2">SUM(AE35,AG35)</f>
        <v>812606198</v>
      </c>
    </row>
    <row r="36" spans="1:36" s="51" customFormat="1" ht="18" customHeight="1">
      <c r="A36" s="51" t="s">
        <v>237</v>
      </c>
      <c r="E36" s="59" t="s">
        <v>264</v>
      </c>
      <c r="F36" s="124"/>
      <c r="G36" s="60">
        <v>0</v>
      </c>
      <c r="H36" s="56"/>
      <c r="I36" s="60">
        <v>384024428</v>
      </c>
      <c r="J36" s="56"/>
      <c r="K36" s="60">
        <v>-384024428</v>
      </c>
      <c r="L36" s="56"/>
      <c r="M36" s="60">
        <v>0</v>
      </c>
      <c r="N36" s="56"/>
      <c r="O36" s="60">
        <v>0</v>
      </c>
      <c r="P36" s="56"/>
      <c r="Q36" s="60">
        <v>0</v>
      </c>
      <c r="R36" s="56"/>
      <c r="S36" s="60">
        <v>0</v>
      </c>
      <c r="T36" s="56"/>
      <c r="U36" s="60">
        <v>0</v>
      </c>
      <c r="V36" s="56"/>
      <c r="W36" s="60">
        <v>0</v>
      </c>
      <c r="X36" s="56"/>
      <c r="Y36" s="60">
        <v>0</v>
      </c>
      <c r="Z36" s="56"/>
      <c r="AA36" s="60">
        <v>0</v>
      </c>
      <c r="AB36" s="56"/>
      <c r="AC36" s="60">
        <v>0</v>
      </c>
      <c r="AD36" s="56"/>
      <c r="AE36" s="60">
        <f>SUM(G36:AC36)</f>
        <v>0</v>
      </c>
      <c r="AF36" s="56"/>
      <c r="AG36" s="60">
        <v>0</v>
      </c>
      <c r="AH36" s="56"/>
      <c r="AI36" s="60">
        <f t="shared" si="2"/>
        <v>0</v>
      </c>
    </row>
    <row r="37" spans="1:36" s="51" customFormat="1" ht="18" customHeight="1">
      <c r="A37" s="51" t="s">
        <v>121</v>
      </c>
      <c r="E37" s="59">
        <v>16</v>
      </c>
      <c r="F37" s="124"/>
      <c r="G37" s="60">
        <v>0</v>
      </c>
      <c r="H37" s="56"/>
      <c r="I37" s="60">
        <v>0</v>
      </c>
      <c r="J37" s="56"/>
      <c r="K37" s="60">
        <v>0</v>
      </c>
      <c r="L37" s="56"/>
      <c r="M37" s="60">
        <v>0</v>
      </c>
      <c r="N37" s="56"/>
      <c r="O37" s="60">
        <v>0</v>
      </c>
      <c r="P37" s="56"/>
      <c r="Q37" s="60">
        <v>-799650978</v>
      </c>
      <c r="R37" s="56"/>
      <c r="S37" s="60">
        <v>0</v>
      </c>
      <c r="T37" s="56"/>
      <c r="U37" s="60">
        <v>0</v>
      </c>
      <c r="V37" s="56"/>
      <c r="W37" s="60">
        <v>0</v>
      </c>
      <c r="X37" s="56"/>
      <c r="Y37" s="60">
        <v>0</v>
      </c>
      <c r="Z37" s="56"/>
      <c r="AA37" s="60">
        <v>0</v>
      </c>
      <c r="AB37" s="56"/>
      <c r="AC37" s="60">
        <v>0</v>
      </c>
      <c r="AD37" s="56"/>
      <c r="AE37" s="60">
        <f>SUM(G37:AC37)</f>
        <v>-799650978</v>
      </c>
      <c r="AF37" s="56"/>
      <c r="AG37" s="60">
        <v>0</v>
      </c>
      <c r="AH37" s="56"/>
      <c r="AI37" s="60">
        <f t="shared" si="2"/>
        <v>-799650978</v>
      </c>
    </row>
    <row r="38" spans="1:36" s="51" customFormat="1" ht="18" customHeight="1">
      <c r="A38" s="51" t="s">
        <v>238</v>
      </c>
      <c r="C38" s="54"/>
      <c r="D38" s="54"/>
      <c r="E38" s="55"/>
      <c r="F38" s="55"/>
      <c r="G38" s="60"/>
      <c r="H38" s="56"/>
      <c r="I38" s="60"/>
      <c r="J38" s="56"/>
      <c r="K38" s="60"/>
      <c r="L38" s="56"/>
      <c r="M38" s="60"/>
      <c r="N38" s="56"/>
      <c r="O38" s="60"/>
      <c r="P38" s="56"/>
      <c r="Q38" s="60"/>
      <c r="R38" s="56"/>
      <c r="S38" s="60"/>
      <c r="T38" s="56"/>
      <c r="U38" s="60"/>
      <c r="V38" s="56"/>
      <c r="W38" s="60"/>
      <c r="X38" s="56"/>
      <c r="Y38" s="60"/>
      <c r="Z38" s="56"/>
      <c r="AA38" s="60"/>
      <c r="AB38" s="56"/>
      <c r="AC38" s="60"/>
      <c r="AD38" s="56"/>
      <c r="AE38" s="60"/>
      <c r="AF38" s="56"/>
      <c r="AG38" s="60"/>
      <c r="AH38" s="56"/>
      <c r="AI38" s="60"/>
    </row>
    <row r="39" spans="1:36" s="51" customFormat="1" ht="18" customHeight="1">
      <c r="B39" s="51" t="s">
        <v>239</v>
      </c>
      <c r="C39" s="54"/>
      <c r="D39" s="54"/>
      <c r="E39" s="55"/>
      <c r="F39" s="55"/>
      <c r="G39" s="60">
        <v>0</v>
      </c>
      <c r="H39" s="123"/>
      <c r="I39" s="60">
        <v>0</v>
      </c>
      <c r="J39" s="123"/>
      <c r="K39" s="60">
        <v>0</v>
      </c>
      <c r="L39" s="123"/>
      <c r="M39" s="60">
        <v>0</v>
      </c>
      <c r="N39" s="123"/>
      <c r="O39" s="60">
        <v>0</v>
      </c>
      <c r="P39" s="123"/>
      <c r="Q39" s="60">
        <v>0</v>
      </c>
      <c r="R39" s="123"/>
      <c r="S39" s="60">
        <v>0</v>
      </c>
      <c r="T39" s="123"/>
      <c r="U39" s="60">
        <v>0</v>
      </c>
      <c r="V39" s="123"/>
      <c r="W39" s="60">
        <v>0</v>
      </c>
      <c r="X39" s="123"/>
      <c r="Y39" s="60">
        <v>0</v>
      </c>
      <c r="Z39" s="123"/>
      <c r="AA39" s="60">
        <v>0</v>
      </c>
      <c r="AB39" s="123"/>
      <c r="AC39" s="60">
        <v>-422918335</v>
      </c>
      <c r="AD39" s="123"/>
      <c r="AE39" s="60">
        <v>-422918335</v>
      </c>
      <c r="AF39" s="123"/>
      <c r="AG39" s="60">
        <v>167092308</v>
      </c>
      <c r="AH39" s="123"/>
      <c r="AI39" s="60">
        <f>SUM(AE39,AG39)</f>
        <v>-255826027</v>
      </c>
    </row>
    <row r="40" spans="1:36" s="51" customFormat="1" ht="18" customHeight="1">
      <c r="A40" s="51" t="s">
        <v>122</v>
      </c>
      <c r="B40" s="54"/>
      <c r="C40" s="54"/>
      <c r="D40" s="54"/>
      <c r="E40" s="55"/>
      <c r="F40" s="55"/>
      <c r="G40" s="60"/>
      <c r="H40" s="56"/>
      <c r="I40" s="60"/>
      <c r="J40" s="56"/>
      <c r="K40" s="60"/>
      <c r="L40" s="56"/>
      <c r="M40" s="60"/>
      <c r="N40" s="56"/>
      <c r="O40" s="60"/>
      <c r="P40" s="56"/>
      <c r="Q40" s="60"/>
      <c r="R40" s="56"/>
      <c r="S40" s="60"/>
      <c r="T40" s="56"/>
      <c r="U40" s="60"/>
      <c r="V40" s="56"/>
      <c r="W40" s="60"/>
      <c r="X40" s="56"/>
      <c r="Y40" s="60"/>
      <c r="Z40" s="56"/>
      <c r="AA40" s="60"/>
      <c r="AB40" s="56"/>
      <c r="AC40" s="60"/>
      <c r="AD40" s="56"/>
      <c r="AE40" s="60"/>
      <c r="AF40" s="56"/>
      <c r="AG40" s="60"/>
      <c r="AH40" s="56"/>
      <c r="AI40" s="60"/>
    </row>
    <row r="41" spans="1:36" s="51" customFormat="1" ht="18" customHeight="1">
      <c r="B41" s="51" t="s">
        <v>63</v>
      </c>
      <c r="C41" s="54"/>
      <c r="D41" s="54"/>
      <c r="E41" s="55"/>
      <c r="F41" s="55"/>
      <c r="G41" s="60">
        <v>0</v>
      </c>
      <c r="H41" s="56"/>
      <c r="I41" s="60">
        <v>0</v>
      </c>
      <c r="J41" s="56"/>
      <c r="K41" s="60">
        <v>0</v>
      </c>
      <c r="L41" s="56"/>
      <c r="M41" s="60">
        <v>0</v>
      </c>
      <c r="N41" s="56"/>
      <c r="O41" s="60">
        <v>0</v>
      </c>
      <c r="P41" s="56"/>
      <c r="Q41" s="60">
        <v>0</v>
      </c>
      <c r="R41" s="56"/>
      <c r="S41" s="60">
        <v>0</v>
      </c>
      <c r="T41" s="56"/>
      <c r="U41" s="60">
        <v>0</v>
      </c>
      <c r="V41" s="56"/>
      <c r="W41" s="60">
        <v>0</v>
      </c>
      <c r="X41" s="56"/>
      <c r="Y41" s="60">
        <v>0</v>
      </c>
      <c r="Z41" s="56"/>
      <c r="AA41" s="60">
        <v>0</v>
      </c>
      <c r="AB41" s="56"/>
      <c r="AC41" s="60">
        <v>0</v>
      </c>
      <c r="AD41" s="56"/>
      <c r="AE41" s="60">
        <v>0</v>
      </c>
      <c r="AF41" s="56"/>
      <c r="AG41" s="60">
        <v>-267109641</v>
      </c>
      <c r="AH41" s="56"/>
      <c r="AI41" s="60">
        <f>SUM(AE41,AG41)</f>
        <v>-267109641</v>
      </c>
    </row>
    <row r="42" spans="1:36" s="51" customFormat="1" ht="18" customHeight="1">
      <c r="A42" s="51" t="s">
        <v>123</v>
      </c>
      <c r="E42" s="59"/>
      <c r="G42" s="61">
        <v>0</v>
      </c>
      <c r="H42" s="56"/>
      <c r="I42" s="61">
        <v>0</v>
      </c>
      <c r="J42" s="56"/>
      <c r="K42" s="61">
        <v>0</v>
      </c>
      <c r="L42" s="56"/>
      <c r="M42" s="61">
        <v>0</v>
      </c>
      <c r="N42" s="56"/>
      <c r="O42" s="61">
        <v>0</v>
      </c>
      <c r="P42" s="56"/>
      <c r="Q42" s="61">
        <v>1069873525</v>
      </c>
      <c r="R42" s="56"/>
      <c r="S42" s="61">
        <v>0</v>
      </c>
      <c r="T42" s="56"/>
      <c r="U42" s="61">
        <v>3154711</v>
      </c>
      <c r="V42" s="56"/>
      <c r="W42" s="61">
        <v>0</v>
      </c>
      <c r="X42" s="56"/>
      <c r="Y42" s="61">
        <v>-1040355960</v>
      </c>
      <c r="Z42" s="56"/>
      <c r="AA42" s="61">
        <v>-199455524</v>
      </c>
      <c r="AB42" s="56"/>
      <c r="AC42" s="61"/>
      <c r="AD42" s="56"/>
      <c r="AE42" s="61">
        <f>SUM(G42:AC42)</f>
        <v>-166783248</v>
      </c>
      <c r="AF42" s="56"/>
      <c r="AG42" s="61">
        <v>139530530</v>
      </c>
      <c r="AH42" s="56"/>
      <c r="AI42" s="127">
        <f t="shared" si="2"/>
        <v>-27252718</v>
      </c>
    </row>
    <row r="43" spans="1:36" s="51" customFormat="1" ht="6" customHeight="1">
      <c r="E43" s="59"/>
      <c r="F43" s="65"/>
      <c r="G43" s="126"/>
      <c r="H43" s="56"/>
      <c r="I43" s="126"/>
      <c r="J43" s="56"/>
      <c r="K43" s="126"/>
      <c r="L43" s="56"/>
      <c r="M43" s="62"/>
      <c r="N43" s="56"/>
      <c r="O43" s="126"/>
      <c r="P43" s="56"/>
      <c r="Q43" s="126"/>
      <c r="R43" s="56"/>
      <c r="S43" s="126"/>
      <c r="T43" s="56"/>
      <c r="U43" s="126"/>
      <c r="V43" s="56"/>
      <c r="W43" s="60"/>
      <c r="X43" s="56"/>
      <c r="Y43" s="60"/>
      <c r="Z43" s="56"/>
      <c r="AA43" s="60"/>
      <c r="AB43" s="56"/>
      <c r="AC43" s="60"/>
      <c r="AD43" s="56"/>
      <c r="AE43" s="60"/>
      <c r="AF43" s="56"/>
      <c r="AG43" s="60"/>
      <c r="AH43" s="56"/>
      <c r="AI43" s="60"/>
    </row>
    <row r="44" spans="1:36" s="51" customFormat="1" ht="18" customHeight="1" thickBot="1">
      <c r="A44" s="54" t="s">
        <v>181</v>
      </c>
      <c r="B44" s="54"/>
      <c r="C44" s="54"/>
      <c r="D44" s="54"/>
      <c r="E44" s="59"/>
      <c r="F44" s="55"/>
      <c r="G44" s="63">
        <f>SUM(G33:G42)</f>
        <v>1494683468</v>
      </c>
      <c r="H44" s="56"/>
      <c r="I44" s="63">
        <f>SUM(I33:I42)</f>
        <v>15266493181</v>
      </c>
      <c r="J44" s="56"/>
      <c r="K44" s="63">
        <f>SUM(K33:K42)</f>
        <v>0</v>
      </c>
      <c r="L44" s="56"/>
      <c r="M44" s="63">
        <f>SUM(M33:M42)</f>
        <v>172861100</v>
      </c>
      <c r="N44" s="56"/>
      <c r="O44" s="63">
        <f>SUM(O33:O42)</f>
        <v>156777302</v>
      </c>
      <c r="P44" s="56"/>
      <c r="Q44" s="63">
        <f>SUM(Q33:Q42)</f>
        <v>8011174934</v>
      </c>
      <c r="R44" s="56"/>
      <c r="S44" s="63">
        <f>SUM(S33:S42)</f>
        <v>0</v>
      </c>
      <c r="T44" s="56"/>
      <c r="U44" s="63">
        <f>SUM(U33:U42)</f>
        <v>-159639970</v>
      </c>
      <c r="V44" s="56"/>
      <c r="W44" s="63">
        <f>SUM(W33:W42)</f>
        <v>35993188</v>
      </c>
      <c r="X44" s="56"/>
      <c r="Y44" s="63">
        <f>SUM(Y33:Y42)</f>
        <v>1147822126</v>
      </c>
      <c r="Z44" s="56"/>
      <c r="AA44" s="63">
        <f>SUM(AA33:AA42)</f>
        <v>-1022171998</v>
      </c>
      <c r="AB44" s="56"/>
      <c r="AC44" s="63">
        <f>SUM(AC33:AC42)</f>
        <v>3145479643</v>
      </c>
      <c r="AD44" s="56"/>
      <c r="AE44" s="63">
        <f>SUM(AE33:AE42)</f>
        <v>28249472974</v>
      </c>
      <c r="AF44" s="56"/>
      <c r="AG44" s="63">
        <f>SUM(AG33:AG42)</f>
        <v>3337509782</v>
      </c>
      <c r="AH44" s="56"/>
      <c r="AI44" s="63">
        <f>SUM(AI33:AI42)</f>
        <v>31586982756</v>
      </c>
    </row>
    <row r="45" spans="1:36" s="51" customFormat="1" ht="18" customHeight="1" thickTop="1">
      <c r="A45" s="54"/>
      <c r="B45" s="54"/>
      <c r="C45" s="54"/>
      <c r="D45" s="54"/>
      <c r="E45" s="196"/>
      <c r="F45" s="197"/>
      <c r="G45" s="198"/>
      <c r="H45" s="199"/>
      <c r="I45" s="198"/>
      <c r="J45" s="199"/>
      <c r="K45" s="198"/>
      <c r="L45" s="199"/>
      <c r="M45" s="198"/>
      <c r="N45" s="199"/>
      <c r="O45" s="198"/>
      <c r="P45" s="199"/>
      <c r="Q45" s="198"/>
      <c r="R45" s="199"/>
      <c r="S45" s="198"/>
      <c r="T45" s="199"/>
      <c r="U45" s="198"/>
      <c r="V45" s="199"/>
      <c r="W45" s="198"/>
      <c r="X45" s="199"/>
      <c r="Y45" s="198"/>
      <c r="Z45" s="199"/>
      <c r="AA45" s="198"/>
      <c r="AB45" s="199"/>
      <c r="AC45" s="198"/>
      <c r="AD45" s="199"/>
      <c r="AE45" s="198"/>
      <c r="AF45" s="199"/>
      <c r="AG45" s="198"/>
      <c r="AH45" s="199"/>
      <c r="AI45" s="198"/>
      <c r="AJ45" s="200"/>
    </row>
    <row r="46" spans="1:36" s="133" customFormat="1">
      <c r="A46" s="128"/>
      <c r="B46" s="128"/>
      <c r="C46" s="128"/>
      <c r="D46" s="128"/>
      <c r="E46" s="129"/>
      <c r="F46" s="130"/>
      <c r="G46" s="131"/>
      <c r="H46" s="132"/>
      <c r="I46" s="131"/>
      <c r="J46" s="132"/>
      <c r="K46" s="131"/>
      <c r="L46" s="132"/>
      <c r="M46" s="131"/>
      <c r="N46" s="132"/>
      <c r="O46" s="131"/>
      <c r="P46" s="132"/>
      <c r="Q46" s="131"/>
      <c r="R46" s="132"/>
      <c r="S46" s="131"/>
      <c r="T46" s="132"/>
      <c r="U46" s="131"/>
      <c r="V46" s="132"/>
      <c r="W46" s="131"/>
      <c r="X46" s="132"/>
      <c r="Y46" s="131"/>
      <c r="Z46" s="132"/>
      <c r="AA46" s="131"/>
      <c r="AB46" s="132"/>
      <c r="AC46" s="131"/>
      <c r="AD46" s="132"/>
      <c r="AE46" s="131"/>
      <c r="AF46" s="132"/>
      <c r="AG46" s="131"/>
      <c r="AH46" s="132"/>
      <c r="AI46" s="131"/>
    </row>
    <row r="47" spans="1:36" ht="21.95" customHeight="1">
      <c r="A47" s="134" t="s">
        <v>31</v>
      </c>
      <c r="B47" s="135"/>
      <c r="C47" s="135"/>
      <c r="D47" s="135"/>
      <c r="E47" s="136"/>
      <c r="F47" s="136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</row>
  </sheetData>
  <mergeCells count="5">
    <mergeCell ref="G5:AI5"/>
    <mergeCell ref="G6:AE6"/>
    <mergeCell ref="S7:AC7"/>
    <mergeCell ref="S8:AA8"/>
    <mergeCell ref="O9:Q9"/>
  </mergeCells>
  <pageMargins left="0.3" right="0.16" top="0.5" bottom="0.6" header="0.49" footer="0.4"/>
  <pageSetup paperSize="9" scale="67" firstPageNumber="9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topLeftCell="A18" zoomScaleNormal="100" zoomScaleSheetLayoutView="100" workbookViewId="0">
      <selection activeCell="A39" sqref="A39:XFD39"/>
    </sheetView>
  </sheetViews>
  <sheetFormatPr defaultColWidth="9.140625" defaultRowHeight="18" customHeight="1"/>
  <cols>
    <col min="1" max="3" width="1.28515625" style="116" customWidth="1"/>
    <col min="4" max="4" width="21.28515625" style="116" customWidth="1"/>
    <col min="5" max="5" width="7.7109375" style="116" customWidth="1"/>
    <col min="6" max="6" width="0.7109375" style="116" customWidth="1"/>
    <col min="7" max="7" width="11" style="115" bestFit="1" customWidth="1"/>
    <col min="8" max="8" width="0.7109375" style="115" customWidth="1"/>
    <col min="9" max="9" width="11.85546875" style="115" bestFit="1" customWidth="1"/>
    <col min="10" max="10" width="0.7109375" style="115" customWidth="1"/>
    <col min="11" max="11" width="10.7109375" style="115" bestFit="1" customWidth="1"/>
    <col min="12" max="12" width="0.7109375" style="115" customWidth="1"/>
    <col min="13" max="13" width="12" style="115" bestFit="1" customWidth="1"/>
    <col min="14" max="14" width="0.7109375" style="115" customWidth="1"/>
    <col min="15" max="15" width="11.140625" style="115" bestFit="1" customWidth="1"/>
    <col min="16" max="16" width="0.7109375" style="115" customWidth="1"/>
    <col min="17" max="17" width="12.140625" style="115" bestFit="1" customWidth="1"/>
    <col min="18" max="18" width="0.7109375" style="115" customWidth="1"/>
    <col min="19" max="19" width="12.140625" style="115" bestFit="1" customWidth="1"/>
    <col min="20" max="20" width="0.7109375" style="115" customWidth="1"/>
    <col min="21" max="21" width="16.140625" style="115" customWidth="1"/>
    <col min="22" max="22" width="0.7109375" style="115" customWidth="1"/>
    <col min="23" max="23" width="18.5703125" style="115" bestFit="1" customWidth="1"/>
    <col min="24" max="24" width="0.7109375" style="115" customWidth="1"/>
    <col min="25" max="25" width="12.140625" style="116" bestFit="1" customWidth="1"/>
    <col min="26" max="16384" width="9.140625" style="116"/>
  </cols>
  <sheetData>
    <row r="1" spans="1:25" ht="18" customHeight="1">
      <c r="A1" s="113" t="s">
        <v>0</v>
      </c>
      <c r="B1" s="114"/>
      <c r="C1" s="114"/>
      <c r="D1" s="114"/>
      <c r="E1" s="114"/>
      <c r="F1" s="114"/>
    </row>
    <row r="2" spans="1:25" ht="18" customHeight="1">
      <c r="A2" s="113" t="s">
        <v>90</v>
      </c>
      <c r="B2" s="114"/>
      <c r="C2" s="114"/>
      <c r="D2" s="114"/>
      <c r="E2" s="114"/>
      <c r="F2" s="114"/>
    </row>
    <row r="3" spans="1:25" ht="18" customHeight="1">
      <c r="A3" s="117" t="str">
        <f>'9'!A3</f>
        <v>สำหรับงวดเก้าเดือนสิ้นสุดวันที่ 30 กันยายน พ.ศ. 2563</v>
      </c>
      <c r="B3" s="118"/>
      <c r="C3" s="118"/>
      <c r="D3" s="118"/>
      <c r="E3" s="118"/>
      <c r="F3" s="118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36"/>
    </row>
    <row r="4" spans="1:25" s="133" customFormat="1" ht="18" customHeight="1">
      <c r="A4" s="130"/>
      <c r="B4" s="130"/>
      <c r="C4" s="130"/>
      <c r="D4" s="130"/>
      <c r="E4" s="130"/>
      <c r="F4" s="115"/>
      <c r="G4" s="131"/>
      <c r="H4" s="131"/>
      <c r="I4" s="131"/>
      <c r="J4" s="115"/>
      <c r="K4" s="129"/>
      <c r="L4" s="115"/>
      <c r="M4" s="131"/>
      <c r="N4" s="115"/>
      <c r="R4" s="131"/>
      <c r="S4" s="131"/>
      <c r="T4" s="115"/>
      <c r="U4" s="131"/>
      <c r="V4" s="115"/>
      <c r="W4" s="131"/>
      <c r="X4" s="115"/>
      <c r="Y4" s="131"/>
    </row>
    <row r="5" spans="1:25" s="133" customFormat="1" ht="18" customHeight="1">
      <c r="A5" s="130"/>
      <c r="B5" s="130"/>
      <c r="C5" s="130"/>
      <c r="D5" s="130"/>
      <c r="G5" s="205" t="s">
        <v>3</v>
      </c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</row>
    <row r="6" spans="1:25" s="133" customFormat="1" ht="18" customHeight="1">
      <c r="A6" s="128"/>
      <c r="B6" s="137"/>
      <c r="C6" s="137"/>
      <c r="D6" s="137"/>
      <c r="E6" s="130"/>
      <c r="F6" s="115"/>
      <c r="G6" s="131"/>
      <c r="H6" s="131"/>
      <c r="I6" s="131"/>
      <c r="J6" s="115"/>
      <c r="K6" s="131"/>
      <c r="L6" s="115"/>
      <c r="M6" s="131"/>
      <c r="N6" s="115"/>
      <c r="O6" s="205" t="s">
        <v>60</v>
      </c>
      <c r="P6" s="205"/>
      <c r="Q6" s="205"/>
      <c r="R6" s="131"/>
      <c r="S6" s="206" t="s">
        <v>62</v>
      </c>
      <c r="T6" s="206"/>
      <c r="U6" s="206"/>
      <c r="V6" s="206"/>
      <c r="W6" s="206"/>
      <c r="X6" s="115"/>
      <c r="Y6" s="131"/>
    </row>
    <row r="7" spans="1:25" s="133" customFormat="1" ht="18" customHeight="1">
      <c r="A7" s="130"/>
      <c r="B7" s="130"/>
      <c r="C7" s="130"/>
      <c r="D7" s="130"/>
      <c r="E7" s="138"/>
      <c r="F7" s="139"/>
      <c r="G7" s="139"/>
      <c r="H7" s="139"/>
      <c r="I7" s="115"/>
      <c r="J7" s="115"/>
      <c r="K7" s="139"/>
      <c r="L7" s="115"/>
      <c r="N7" s="139"/>
      <c r="O7" s="139"/>
      <c r="P7" s="128"/>
      <c r="Q7" s="128"/>
      <c r="R7" s="139"/>
      <c r="S7" s="207" t="s">
        <v>80</v>
      </c>
      <c r="T7" s="207"/>
      <c r="U7" s="207"/>
      <c r="V7" s="207"/>
      <c r="W7" s="207"/>
      <c r="X7" s="139"/>
      <c r="Y7" s="139"/>
    </row>
    <row r="8" spans="1:25" s="133" customFormat="1" ht="18" customHeight="1">
      <c r="A8" s="130"/>
      <c r="B8" s="130"/>
      <c r="C8" s="130"/>
      <c r="D8" s="130"/>
      <c r="E8" s="138"/>
      <c r="F8" s="139"/>
      <c r="G8" s="139"/>
      <c r="H8" s="139"/>
      <c r="I8" s="115"/>
      <c r="J8" s="115"/>
      <c r="K8" s="139" t="s">
        <v>95</v>
      </c>
      <c r="L8" s="115"/>
      <c r="N8" s="139"/>
      <c r="O8" s="139" t="s">
        <v>96</v>
      </c>
      <c r="P8" s="128"/>
      <c r="Q8" s="128"/>
      <c r="R8" s="139"/>
      <c r="S8" s="140"/>
      <c r="T8" s="140"/>
      <c r="U8" s="139" t="s">
        <v>261</v>
      </c>
      <c r="V8" s="140"/>
      <c r="W8" s="141" t="s">
        <v>233</v>
      </c>
      <c r="X8" s="139"/>
      <c r="Y8" s="139"/>
    </row>
    <row r="9" spans="1:25" s="133" customFormat="1" ht="18" customHeight="1">
      <c r="A9" s="130"/>
      <c r="B9" s="130"/>
      <c r="C9" s="130"/>
      <c r="D9" s="130"/>
      <c r="E9" s="138"/>
      <c r="F9" s="139"/>
      <c r="G9" s="139" t="s">
        <v>99</v>
      </c>
      <c r="H9" s="139"/>
      <c r="I9" s="139" t="s">
        <v>100</v>
      </c>
      <c r="J9" s="139"/>
      <c r="K9" s="139" t="s">
        <v>101</v>
      </c>
      <c r="L9" s="139"/>
      <c r="M9" s="139" t="s">
        <v>102</v>
      </c>
      <c r="N9" s="139"/>
      <c r="O9" s="139" t="s">
        <v>103</v>
      </c>
      <c r="P9" s="139"/>
      <c r="Q9" s="139"/>
      <c r="R9" s="139"/>
      <c r="S9" s="139" t="s">
        <v>104</v>
      </c>
      <c r="T9" s="139"/>
      <c r="U9" s="141" t="s">
        <v>262</v>
      </c>
      <c r="V9" s="139"/>
      <c r="W9" s="141" t="s">
        <v>235</v>
      </c>
      <c r="X9" s="139"/>
      <c r="Y9" s="139" t="s">
        <v>110</v>
      </c>
    </row>
    <row r="10" spans="1:25" s="133" customFormat="1" ht="18" customHeight="1">
      <c r="A10" s="130"/>
      <c r="B10" s="130"/>
      <c r="C10" s="130"/>
      <c r="D10" s="130"/>
      <c r="E10" s="138"/>
      <c r="F10" s="139"/>
      <c r="G10" s="139" t="s">
        <v>111</v>
      </c>
      <c r="H10" s="139"/>
      <c r="I10" s="139" t="s">
        <v>112</v>
      </c>
      <c r="J10" s="139"/>
      <c r="K10" s="139" t="s">
        <v>113</v>
      </c>
      <c r="L10" s="139"/>
      <c r="M10" s="139" t="s">
        <v>114</v>
      </c>
      <c r="N10" s="139"/>
      <c r="O10" s="139" t="s">
        <v>115</v>
      </c>
      <c r="P10" s="139"/>
      <c r="Q10" s="139" t="s">
        <v>116</v>
      </c>
      <c r="R10" s="139"/>
      <c r="S10" s="139" t="s">
        <v>260</v>
      </c>
      <c r="T10" s="139"/>
      <c r="U10" s="141" t="s">
        <v>263</v>
      </c>
      <c r="V10" s="139"/>
      <c r="W10" s="139" t="s">
        <v>80</v>
      </c>
      <c r="X10" s="139"/>
      <c r="Y10" s="139" t="s">
        <v>120</v>
      </c>
    </row>
    <row r="11" spans="1:25" s="133" customFormat="1" ht="18" customHeight="1">
      <c r="A11" s="130"/>
      <c r="B11" s="130"/>
      <c r="C11" s="130"/>
      <c r="D11" s="130"/>
      <c r="E11" s="195" t="s">
        <v>5</v>
      </c>
      <c r="F11" s="139"/>
      <c r="G11" s="142" t="s">
        <v>6</v>
      </c>
      <c r="H11" s="139"/>
      <c r="I11" s="142" t="s">
        <v>6</v>
      </c>
      <c r="J11" s="139"/>
      <c r="K11" s="142" t="s">
        <v>6</v>
      </c>
      <c r="L11" s="139"/>
      <c r="M11" s="142" t="s">
        <v>6</v>
      </c>
      <c r="N11" s="139"/>
      <c r="O11" s="142" t="s">
        <v>6</v>
      </c>
      <c r="P11" s="139"/>
      <c r="Q11" s="142" t="s">
        <v>6</v>
      </c>
      <c r="R11" s="139"/>
      <c r="S11" s="142" t="s">
        <v>6</v>
      </c>
      <c r="T11" s="139"/>
      <c r="U11" s="142" t="s">
        <v>6</v>
      </c>
      <c r="V11" s="139"/>
      <c r="W11" s="142" t="s">
        <v>6</v>
      </c>
      <c r="X11" s="139"/>
      <c r="Y11" s="142" t="s">
        <v>6</v>
      </c>
    </row>
    <row r="12" spans="1:25" s="133" customFormat="1" ht="6" customHeight="1">
      <c r="A12" s="130"/>
      <c r="B12" s="130"/>
      <c r="C12" s="130"/>
      <c r="D12" s="130"/>
      <c r="E12" s="130"/>
      <c r="F12" s="115"/>
      <c r="G12" s="131"/>
      <c r="H12" s="131"/>
      <c r="I12" s="131"/>
      <c r="J12" s="115"/>
      <c r="K12" s="129"/>
      <c r="L12" s="115"/>
      <c r="M12" s="131"/>
      <c r="N12" s="115"/>
      <c r="R12" s="131"/>
      <c r="S12" s="131"/>
      <c r="T12" s="115"/>
      <c r="U12" s="131"/>
      <c r="V12" s="115"/>
      <c r="X12" s="115"/>
      <c r="Y12" s="131"/>
    </row>
    <row r="13" spans="1:25" s="133" customFormat="1" ht="18" customHeight="1">
      <c r="A13" s="128" t="s">
        <v>167</v>
      </c>
      <c r="E13" s="143"/>
      <c r="F13" s="115"/>
      <c r="G13" s="131">
        <v>1433426717</v>
      </c>
      <c r="H13" s="131"/>
      <c r="I13" s="131">
        <v>12438534575</v>
      </c>
      <c r="J13" s="131"/>
      <c r="K13" s="131">
        <v>795398351</v>
      </c>
      <c r="L13" s="131"/>
      <c r="M13" s="131">
        <v>202175962</v>
      </c>
      <c r="N13" s="131"/>
      <c r="O13" s="131">
        <v>156777302</v>
      </c>
      <c r="P13" s="131"/>
      <c r="Q13" s="131">
        <v>3186942678</v>
      </c>
      <c r="R13" s="131"/>
      <c r="S13" s="131">
        <v>453429398</v>
      </c>
      <c r="T13" s="131"/>
      <c r="U13" s="131">
        <v>-6582033</v>
      </c>
      <c r="V13" s="131"/>
      <c r="W13" s="131">
        <v>0</v>
      </c>
      <c r="X13" s="131"/>
      <c r="Y13" s="131">
        <f>SUM(G13:U13)</f>
        <v>18660102950</v>
      </c>
    </row>
    <row r="14" spans="1:25" s="133" customFormat="1" ht="18" customHeight="1">
      <c r="A14" s="133" t="s">
        <v>124</v>
      </c>
      <c r="B14" s="137"/>
      <c r="C14" s="137"/>
      <c r="D14" s="137"/>
      <c r="E14" s="143"/>
      <c r="F14" s="115"/>
      <c r="G14" s="131"/>
      <c r="H14" s="131"/>
      <c r="I14" s="131"/>
      <c r="J14" s="115"/>
      <c r="K14" s="131"/>
      <c r="L14" s="115"/>
      <c r="M14" s="131"/>
      <c r="N14" s="115"/>
      <c r="O14" s="131"/>
      <c r="P14" s="115"/>
      <c r="Q14" s="131"/>
      <c r="R14" s="131"/>
      <c r="S14" s="131"/>
      <c r="T14" s="115"/>
      <c r="U14" s="131"/>
      <c r="V14" s="115"/>
      <c r="W14" s="131"/>
      <c r="X14" s="115"/>
      <c r="Y14" s="131"/>
    </row>
    <row r="15" spans="1:25" s="133" customFormat="1" ht="18" customHeight="1">
      <c r="B15" s="138" t="s">
        <v>125</v>
      </c>
      <c r="C15" s="137"/>
      <c r="D15" s="137"/>
      <c r="E15" s="143"/>
      <c r="F15" s="115"/>
      <c r="G15" s="131">
        <v>37483128</v>
      </c>
      <c r="H15" s="131"/>
      <c r="I15" s="131">
        <v>1495448207</v>
      </c>
      <c r="J15" s="115"/>
      <c r="K15" s="131">
        <v>-251720527</v>
      </c>
      <c r="L15" s="115"/>
      <c r="M15" s="131">
        <v>0</v>
      </c>
      <c r="N15" s="115"/>
      <c r="O15" s="131">
        <v>0</v>
      </c>
      <c r="P15" s="115">
        <v>0</v>
      </c>
      <c r="Q15" s="131">
        <v>0</v>
      </c>
      <c r="R15" s="131"/>
      <c r="S15" s="131">
        <v>0</v>
      </c>
      <c r="T15" s="115"/>
      <c r="U15" s="131">
        <v>0</v>
      </c>
      <c r="V15" s="115"/>
      <c r="W15" s="131">
        <v>0</v>
      </c>
      <c r="X15" s="115"/>
      <c r="Y15" s="131">
        <f>SUM(G15:U15)</f>
        <v>1281210808</v>
      </c>
    </row>
    <row r="16" spans="1:25" s="133" customFormat="1" ht="18" customHeight="1">
      <c r="A16" s="133" t="s">
        <v>121</v>
      </c>
      <c r="B16" s="138"/>
      <c r="C16" s="137"/>
      <c r="D16" s="137"/>
      <c r="E16" s="143">
        <v>16</v>
      </c>
      <c r="F16" s="115"/>
      <c r="G16" s="131">
        <v>0</v>
      </c>
      <c r="H16" s="131"/>
      <c r="I16" s="131">
        <v>0</v>
      </c>
      <c r="J16" s="115"/>
      <c r="K16" s="131">
        <v>0</v>
      </c>
      <c r="L16" s="115"/>
      <c r="M16" s="131">
        <v>0</v>
      </c>
      <c r="N16" s="115"/>
      <c r="O16" s="131">
        <v>0</v>
      </c>
      <c r="P16" s="115"/>
      <c r="Q16" s="131">
        <v>-1198795953</v>
      </c>
      <c r="R16" s="131"/>
      <c r="S16" s="131">
        <v>0</v>
      </c>
      <c r="T16" s="115"/>
      <c r="U16" s="131">
        <v>0</v>
      </c>
      <c r="V16" s="115"/>
      <c r="W16" s="131">
        <v>0</v>
      </c>
      <c r="X16" s="115"/>
      <c r="Y16" s="131">
        <f>SUM(G16:U16)</f>
        <v>-1198795953</v>
      </c>
    </row>
    <row r="17" spans="1:25" s="133" customFormat="1" ht="18" customHeight="1">
      <c r="A17" s="133" t="s">
        <v>87</v>
      </c>
      <c r="E17" s="144"/>
      <c r="F17" s="115"/>
      <c r="G17" s="145">
        <v>0</v>
      </c>
      <c r="H17" s="131"/>
      <c r="I17" s="145">
        <v>0</v>
      </c>
      <c r="J17" s="131"/>
      <c r="K17" s="145">
        <v>0</v>
      </c>
      <c r="L17" s="131"/>
      <c r="M17" s="145">
        <v>0</v>
      </c>
      <c r="N17" s="131"/>
      <c r="O17" s="145">
        <v>0</v>
      </c>
      <c r="P17" s="131"/>
      <c r="Q17" s="145">
        <v>1280037385</v>
      </c>
      <c r="R17" s="131"/>
      <c r="S17" s="145">
        <v>2203703275</v>
      </c>
      <c r="T17" s="131"/>
      <c r="U17" s="145">
        <v>10337751</v>
      </c>
      <c r="V17" s="131"/>
      <c r="W17" s="145">
        <v>0</v>
      </c>
      <c r="X17" s="131"/>
      <c r="Y17" s="145">
        <f>SUM(G17:U17)</f>
        <v>3494078411</v>
      </c>
    </row>
    <row r="18" spans="1:25" s="133" customFormat="1" ht="6" customHeight="1">
      <c r="E18" s="144"/>
      <c r="F18" s="115"/>
      <c r="G18" s="146"/>
      <c r="H18" s="146"/>
      <c r="I18" s="146"/>
      <c r="J18" s="115"/>
      <c r="K18" s="146"/>
      <c r="L18" s="115"/>
      <c r="M18" s="146"/>
      <c r="N18" s="115"/>
      <c r="O18" s="146"/>
      <c r="P18" s="115"/>
      <c r="Q18" s="146"/>
      <c r="R18" s="146"/>
      <c r="S18" s="146"/>
      <c r="T18" s="115"/>
      <c r="U18" s="146"/>
      <c r="V18" s="115"/>
      <c r="W18" s="146"/>
      <c r="X18" s="115"/>
      <c r="Y18" s="146"/>
    </row>
    <row r="19" spans="1:25" s="133" customFormat="1" ht="18" customHeight="1" thickBot="1">
      <c r="A19" s="128" t="str">
        <f>'9'!A28</f>
        <v>ยอดคงเหลือ ณ สิ้นงวด พ.ศ. 2562</v>
      </c>
      <c r="B19" s="137"/>
      <c r="C19" s="137"/>
      <c r="D19" s="137"/>
      <c r="E19" s="130"/>
      <c r="F19" s="115"/>
      <c r="G19" s="147">
        <f>SUM(G13:G18)</f>
        <v>1470909845</v>
      </c>
      <c r="H19" s="131"/>
      <c r="I19" s="147">
        <f>SUM(I13:I18)</f>
        <v>13933982782</v>
      </c>
      <c r="J19" s="115"/>
      <c r="K19" s="147">
        <f>SUM(K13:K18)</f>
        <v>543677824</v>
      </c>
      <c r="L19" s="115"/>
      <c r="M19" s="147">
        <f>SUM(M13:M18)</f>
        <v>202175962</v>
      </c>
      <c r="N19" s="115"/>
      <c r="O19" s="147">
        <f>SUM(O13:O18)</f>
        <v>156777302</v>
      </c>
      <c r="P19" s="115"/>
      <c r="Q19" s="147">
        <f>SUM(Q13:Q18)</f>
        <v>3268184110</v>
      </c>
      <c r="R19" s="131"/>
      <c r="S19" s="147">
        <f>SUM(S13:S18)</f>
        <v>2657132673</v>
      </c>
      <c r="T19" s="115"/>
      <c r="U19" s="147">
        <f>SUM(U13:U18)</f>
        <v>3755718</v>
      </c>
      <c r="V19" s="115"/>
      <c r="W19" s="147">
        <f>SUM(W13:W18)</f>
        <v>0</v>
      </c>
      <c r="X19" s="115"/>
      <c r="Y19" s="147">
        <f>SUM(Y13:Y18)</f>
        <v>22236596216</v>
      </c>
    </row>
    <row r="20" spans="1:25" s="133" customFormat="1" ht="18" customHeight="1" thickTop="1">
      <c r="A20" s="128"/>
      <c r="B20" s="137"/>
      <c r="C20" s="137"/>
      <c r="D20" s="137"/>
      <c r="E20" s="130"/>
      <c r="F20" s="115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</row>
    <row r="21" spans="1:25" s="133" customFormat="1" ht="18" customHeight="1">
      <c r="A21" s="128" t="s">
        <v>216</v>
      </c>
      <c r="E21" s="143"/>
      <c r="F21" s="115"/>
      <c r="G21" s="148">
        <v>1470909845</v>
      </c>
      <c r="H21" s="131"/>
      <c r="I21" s="148">
        <v>13933982782</v>
      </c>
      <c r="J21" s="131"/>
      <c r="K21" s="148">
        <v>543677824</v>
      </c>
      <c r="L21" s="131"/>
      <c r="M21" s="148">
        <v>202175962</v>
      </c>
      <c r="N21" s="131"/>
      <c r="O21" s="148">
        <v>156777302</v>
      </c>
      <c r="P21" s="131"/>
      <c r="Q21" s="148">
        <v>2646038084</v>
      </c>
      <c r="R21" s="131"/>
      <c r="S21" s="148">
        <v>2175089488</v>
      </c>
      <c r="T21" s="131"/>
      <c r="U21" s="148">
        <v>3755718</v>
      </c>
      <c r="V21" s="131"/>
      <c r="W21" s="148">
        <v>0</v>
      </c>
      <c r="X21" s="131"/>
      <c r="Y21" s="148">
        <f>SUM(G21:U21)</f>
        <v>21132407005</v>
      </c>
    </row>
    <row r="22" spans="1:25" s="133" customFormat="1" ht="18" customHeight="1">
      <c r="A22" s="133" t="s">
        <v>168</v>
      </c>
      <c r="E22" s="129">
        <v>4</v>
      </c>
      <c r="F22" s="115"/>
      <c r="G22" s="149">
        <v>0</v>
      </c>
      <c r="H22" s="131"/>
      <c r="I22" s="149">
        <v>0</v>
      </c>
      <c r="J22" s="131"/>
      <c r="K22" s="149">
        <v>0</v>
      </c>
      <c r="L22" s="131"/>
      <c r="M22" s="149">
        <v>0</v>
      </c>
      <c r="N22" s="131"/>
      <c r="O22" s="149">
        <v>0</v>
      </c>
      <c r="P22" s="131"/>
      <c r="Q22" s="149">
        <v>6933716</v>
      </c>
      <c r="R22" s="131"/>
      <c r="S22" s="149">
        <v>-2175089488</v>
      </c>
      <c r="T22" s="131"/>
      <c r="U22" s="149">
        <v>0</v>
      </c>
      <c r="V22" s="131"/>
      <c r="W22" s="150">
        <v>2174622415</v>
      </c>
      <c r="X22" s="131"/>
      <c r="Y22" s="149">
        <f>SUM(G22:W22)</f>
        <v>6466643</v>
      </c>
    </row>
    <row r="23" spans="1:25" s="133" customFormat="1" ht="6" customHeight="1">
      <c r="E23" s="144"/>
      <c r="F23" s="115"/>
      <c r="G23" s="151"/>
      <c r="H23" s="146"/>
      <c r="I23" s="151"/>
      <c r="J23" s="146"/>
      <c r="K23" s="151"/>
      <c r="L23" s="146"/>
      <c r="M23" s="151"/>
      <c r="N23" s="146"/>
      <c r="O23" s="151"/>
      <c r="P23" s="146"/>
      <c r="Q23" s="151"/>
      <c r="R23" s="146"/>
      <c r="S23" s="151"/>
      <c r="T23" s="146"/>
      <c r="U23" s="151"/>
      <c r="V23" s="146"/>
      <c r="W23" s="152"/>
      <c r="X23" s="146"/>
      <c r="Y23" s="151"/>
    </row>
    <row r="24" spans="1:25" s="133" customFormat="1" ht="18" customHeight="1">
      <c r="A24" s="128" t="s">
        <v>169</v>
      </c>
      <c r="E24" s="143"/>
      <c r="F24" s="115"/>
      <c r="G24" s="148">
        <f>SUM(G21:G22)</f>
        <v>1470909845</v>
      </c>
      <c r="H24" s="131"/>
      <c r="I24" s="148">
        <f>SUM(I21:I22)</f>
        <v>13933982782</v>
      </c>
      <c r="J24" s="131"/>
      <c r="K24" s="148">
        <f>SUM(K21:K22)</f>
        <v>543677824</v>
      </c>
      <c r="L24" s="131"/>
      <c r="M24" s="148">
        <f>SUM(M21:M22)</f>
        <v>202175962</v>
      </c>
      <c r="N24" s="131"/>
      <c r="O24" s="148">
        <f>SUM(O21:O22)</f>
        <v>156777302</v>
      </c>
      <c r="P24" s="131"/>
      <c r="Q24" s="148">
        <f>SUM(Q21:Q22)</f>
        <v>2652971800</v>
      </c>
      <c r="R24" s="131"/>
      <c r="S24" s="148">
        <f>SUM(S21:S22)</f>
        <v>0</v>
      </c>
      <c r="T24" s="131"/>
      <c r="U24" s="148">
        <f>SUM(U21:U22)</f>
        <v>3755718</v>
      </c>
      <c r="V24" s="131"/>
      <c r="W24" s="148">
        <f>SUM(W21:W22)</f>
        <v>2174622415</v>
      </c>
      <c r="X24" s="131"/>
      <c r="Y24" s="148">
        <f>SUM(G24:W24)</f>
        <v>21138873648</v>
      </c>
    </row>
    <row r="25" spans="1:25" s="133" customFormat="1" ht="18" customHeight="1">
      <c r="A25" s="133" t="s">
        <v>124</v>
      </c>
      <c r="B25" s="137"/>
      <c r="C25" s="137"/>
      <c r="D25" s="137"/>
      <c r="E25" s="143"/>
      <c r="F25" s="115"/>
      <c r="G25" s="148"/>
      <c r="H25" s="131"/>
      <c r="I25" s="148"/>
      <c r="J25" s="131"/>
      <c r="K25" s="148"/>
      <c r="L25" s="131"/>
      <c r="M25" s="148"/>
      <c r="N25" s="131"/>
      <c r="O25" s="148"/>
      <c r="P25" s="131"/>
      <c r="Q25" s="148"/>
      <c r="R25" s="131"/>
      <c r="S25" s="148"/>
      <c r="T25" s="131"/>
      <c r="U25" s="148"/>
      <c r="V25" s="131"/>
      <c r="W25" s="148"/>
      <c r="X25" s="131"/>
      <c r="Y25" s="148"/>
    </row>
    <row r="26" spans="1:25" s="133" customFormat="1" ht="18" customHeight="1">
      <c r="B26" s="138" t="s">
        <v>125</v>
      </c>
      <c r="C26" s="137"/>
      <c r="D26" s="137"/>
      <c r="E26" s="143" t="s">
        <v>264</v>
      </c>
      <c r="F26" s="115"/>
      <c r="G26" s="148">
        <v>23773623</v>
      </c>
      <c r="H26" s="131"/>
      <c r="I26" s="148">
        <v>948485971</v>
      </c>
      <c r="J26" s="131"/>
      <c r="K26" s="148">
        <v>-159653396</v>
      </c>
      <c r="L26" s="131"/>
      <c r="M26" s="148">
        <v>0</v>
      </c>
      <c r="N26" s="131"/>
      <c r="O26" s="148">
        <v>0</v>
      </c>
      <c r="P26" s="131"/>
      <c r="Q26" s="148">
        <v>0</v>
      </c>
      <c r="R26" s="131"/>
      <c r="S26" s="148">
        <v>0</v>
      </c>
      <c r="T26" s="131"/>
      <c r="U26" s="148">
        <v>0</v>
      </c>
      <c r="V26" s="131"/>
      <c r="W26" s="148">
        <v>0</v>
      </c>
      <c r="X26" s="131"/>
      <c r="Y26" s="148">
        <f t="shared" ref="Y26:Y28" si="0">SUM(G26:W26)</f>
        <v>812606198</v>
      </c>
    </row>
    <row r="27" spans="1:25" s="133" customFormat="1" ht="18" customHeight="1">
      <c r="A27" s="133" t="s">
        <v>237</v>
      </c>
      <c r="B27" s="138"/>
      <c r="C27" s="137"/>
      <c r="D27" s="137"/>
      <c r="E27" s="143" t="s">
        <v>264</v>
      </c>
      <c r="F27" s="115"/>
      <c r="G27" s="148">
        <v>0</v>
      </c>
      <c r="H27" s="131"/>
      <c r="I27" s="148">
        <v>384024428</v>
      </c>
      <c r="J27" s="131"/>
      <c r="K27" s="148">
        <v>-384024428</v>
      </c>
      <c r="L27" s="131"/>
      <c r="M27" s="148">
        <v>0</v>
      </c>
      <c r="N27" s="131"/>
      <c r="O27" s="148">
        <v>0</v>
      </c>
      <c r="P27" s="131"/>
      <c r="Q27" s="148">
        <v>0</v>
      </c>
      <c r="R27" s="131"/>
      <c r="S27" s="148">
        <v>0</v>
      </c>
      <c r="T27" s="131"/>
      <c r="U27" s="148">
        <v>0</v>
      </c>
      <c r="V27" s="131"/>
      <c r="W27" s="148">
        <v>0</v>
      </c>
      <c r="X27" s="131"/>
      <c r="Y27" s="148">
        <f t="shared" si="0"/>
        <v>0</v>
      </c>
    </row>
    <row r="28" spans="1:25" s="133" customFormat="1" ht="18" customHeight="1">
      <c r="A28" s="133" t="s">
        <v>121</v>
      </c>
      <c r="B28" s="138"/>
      <c r="C28" s="137"/>
      <c r="D28" s="137"/>
      <c r="E28" s="143">
        <v>16</v>
      </c>
      <c r="F28" s="115"/>
      <c r="G28" s="148">
        <v>0</v>
      </c>
      <c r="H28" s="131"/>
      <c r="I28" s="148">
        <v>0</v>
      </c>
      <c r="J28" s="131"/>
      <c r="K28" s="148">
        <v>0</v>
      </c>
      <c r="L28" s="131"/>
      <c r="M28" s="148">
        <v>0</v>
      </c>
      <c r="N28" s="131"/>
      <c r="O28" s="148">
        <v>0</v>
      </c>
      <c r="P28" s="131"/>
      <c r="Q28" s="148">
        <v>-799650978</v>
      </c>
      <c r="R28" s="131"/>
      <c r="S28" s="148">
        <v>0</v>
      </c>
      <c r="T28" s="131"/>
      <c r="U28" s="148">
        <v>0</v>
      </c>
      <c r="V28" s="131"/>
      <c r="W28" s="148">
        <v>0</v>
      </c>
      <c r="X28" s="131"/>
      <c r="Y28" s="148">
        <f t="shared" si="0"/>
        <v>-799650978</v>
      </c>
    </row>
    <row r="29" spans="1:25" s="133" customFormat="1" ht="18" customHeight="1">
      <c r="A29" s="133" t="s">
        <v>123</v>
      </c>
      <c r="E29" s="144"/>
      <c r="F29" s="115"/>
      <c r="G29" s="149">
        <v>0</v>
      </c>
      <c r="H29" s="131"/>
      <c r="I29" s="149">
        <v>0</v>
      </c>
      <c r="J29" s="131"/>
      <c r="K29" s="149">
        <v>0</v>
      </c>
      <c r="L29" s="131"/>
      <c r="M29" s="149">
        <v>0</v>
      </c>
      <c r="N29" s="131"/>
      <c r="O29" s="149">
        <v>0</v>
      </c>
      <c r="P29" s="131"/>
      <c r="Q29" s="149">
        <v>819230362</v>
      </c>
      <c r="R29" s="131"/>
      <c r="S29" s="149">
        <v>0</v>
      </c>
      <c r="T29" s="131"/>
      <c r="U29" s="149">
        <v>0</v>
      </c>
      <c r="V29" s="131"/>
      <c r="W29" s="150">
        <v>-965505354</v>
      </c>
      <c r="X29" s="131"/>
      <c r="Y29" s="149">
        <f>SUM(G29:W29)</f>
        <v>-146274992</v>
      </c>
    </row>
    <row r="30" spans="1:25" s="133" customFormat="1" ht="6" customHeight="1">
      <c r="E30" s="144"/>
      <c r="F30" s="115"/>
      <c r="G30" s="151"/>
      <c r="H30" s="146"/>
      <c r="I30" s="151"/>
      <c r="J30" s="146"/>
      <c r="K30" s="151"/>
      <c r="L30" s="146"/>
      <c r="M30" s="151"/>
      <c r="N30" s="146"/>
      <c r="O30" s="151"/>
      <c r="P30" s="146"/>
      <c r="Q30" s="151"/>
      <c r="R30" s="146"/>
      <c r="S30" s="151"/>
      <c r="T30" s="146"/>
      <c r="U30" s="151"/>
      <c r="V30" s="146"/>
      <c r="W30" s="151"/>
      <c r="X30" s="146"/>
      <c r="Y30" s="151"/>
    </row>
    <row r="31" spans="1:25" s="133" customFormat="1" ht="18" customHeight="1" thickBot="1">
      <c r="A31" s="128" t="s">
        <v>181</v>
      </c>
      <c r="B31" s="137"/>
      <c r="C31" s="137"/>
      <c r="D31" s="137"/>
      <c r="E31" s="130"/>
      <c r="F31" s="115"/>
      <c r="G31" s="153">
        <f>SUM(G24:G30)</f>
        <v>1494683468</v>
      </c>
      <c r="H31" s="131"/>
      <c r="I31" s="153">
        <f>SUM(I24:I30)</f>
        <v>15266493181</v>
      </c>
      <c r="J31" s="131"/>
      <c r="K31" s="153">
        <f>SUM(K24:K30)</f>
        <v>0</v>
      </c>
      <c r="L31" s="131"/>
      <c r="M31" s="153">
        <f>SUM(M24:M30)</f>
        <v>202175962</v>
      </c>
      <c r="N31" s="131"/>
      <c r="O31" s="153">
        <f>SUM(O24:O30)</f>
        <v>156777302</v>
      </c>
      <c r="P31" s="131"/>
      <c r="Q31" s="153">
        <f>SUM(Q24:Q30)</f>
        <v>2672551184</v>
      </c>
      <c r="R31" s="131"/>
      <c r="S31" s="153">
        <f>SUM(S24:S30)</f>
        <v>0</v>
      </c>
      <c r="T31" s="131"/>
      <c r="U31" s="153">
        <f>SUM(U24:U30)</f>
        <v>3755718</v>
      </c>
      <c r="V31" s="131"/>
      <c r="W31" s="153">
        <f>SUM(W24:W30)</f>
        <v>1209117061</v>
      </c>
      <c r="X31" s="131"/>
      <c r="Y31" s="153">
        <f>SUM(Y24:Y30)</f>
        <v>21005553876</v>
      </c>
    </row>
    <row r="32" spans="1:25" s="133" customFormat="1" ht="18" customHeight="1" thickTop="1">
      <c r="A32" s="128"/>
      <c r="B32" s="137"/>
      <c r="C32" s="137"/>
      <c r="D32" s="137"/>
      <c r="E32" s="130"/>
      <c r="F32" s="115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</row>
    <row r="33" spans="1:25" s="133" customFormat="1" ht="18" customHeight="1">
      <c r="A33" s="128"/>
      <c r="B33" s="137"/>
      <c r="C33" s="137"/>
      <c r="D33" s="137"/>
      <c r="E33" s="130"/>
      <c r="F33" s="115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</row>
    <row r="34" spans="1:25" s="133" customFormat="1" ht="18" customHeight="1">
      <c r="A34" s="128"/>
      <c r="B34" s="137"/>
      <c r="C34" s="137"/>
      <c r="D34" s="137"/>
      <c r="E34" s="130"/>
      <c r="F34" s="115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</row>
    <row r="35" spans="1:25" s="133" customFormat="1" ht="18" customHeight="1">
      <c r="A35" s="128"/>
      <c r="B35" s="137"/>
      <c r="C35" s="137"/>
      <c r="D35" s="137"/>
      <c r="E35" s="130"/>
      <c r="F35" s="115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</row>
    <row r="36" spans="1:25" s="133" customFormat="1" ht="18" customHeight="1">
      <c r="A36" s="128"/>
      <c r="B36" s="137"/>
      <c r="C36" s="137"/>
      <c r="D36" s="137"/>
      <c r="E36" s="130"/>
      <c r="F36" s="115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</row>
    <row r="37" spans="1:25" s="133" customFormat="1" ht="18" customHeight="1">
      <c r="A37" s="128"/>
      <c r="B37" s="137"/>
      <c r="C37" s="137"/>
      <c r="D37" s="137"/>
      <c r="E37" s="130"/>
      <c r="F37" s="115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</row>
    <row r="38" spans="1:25" ht="15.75" customHeight="1"/>
    <row r="39" spans="1:25" ht="21.95" customHeight="1">
      <c r="A39" s="134" t="s">
        <v>31</v>
      </c>
      <c r="B39" s="135"/>
      <c r="C39" s="135"/>
      <c r="D39" s="135"/>
      <c r="E39" s="136"/>
      <c r="F39" s="136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36"/>
    </row>
  </sheetData>
  <mergeCells count="4">
    <mergeCell ref="G5:Y5"/>
    <mergeCell ref="O6:Q6"/>
    <mergeCell ref="S6:W6"/>
    <mergeCell ref="S7:W7"/>
  </mergeCells>
  <pageMargins left="0.5" right="0.5" top="0.5" bottom="0.6" header="0.49" footer="0.4"/>
  <pageSetup paperSize="9" scale="80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topLeftCell="A76" zoomScale="85" zoomScaleNormal="85" zoomScaleSheetLayoutView="100" workbookViewId="0">
      <selection activeCell="R105" sqref="R105"/>
    </sheetView>
  </sheetViews>
  <sheetFormatPr defaultColWidth="9.140625" defaultRowHeight="21.75" customHeight="1"/>
  <cols>
    <col min="1" max="3" width="1.28515625" style="154" customWidth="1"/>
    <col min="4" max="4" width="29" style="154" customWidth="1"/>
    <col min="5" max="5" width="8.85546875" style="154" customWidth="1"/>
    <col min="6" max="6" width="1.85546875" style="154" customWidth="1"/>
    <col min="7" max="7" width="12.85546875" style="43" bestFit="1" customWidth="1"/>
    <col min="8" max="8" width="0.7109375" style="43" customWidth="1"/>
    <col min="9" max="9" width="12" style="43" bestFit="1" customWidth="1"/>
    <col min="10" max="10" width="0.7109375" style="43" customWidth="1"/>
    <col min="11" max="11" width="12" style="43" bestFit="1" customWidth="1"/>
    <col min="12" max="12" width="0.7109375" style="43" customWidth="1"/>
    <col min="13" max="13" width="12" style="43" bestFit="1" customWidth="1"/>
    <col min="14" max="16384" width="9.140625" style="154"/>
  </cols>
  <sheetData>
    <row r="1" spans="1:18" ht="21.75" customHeight="1">
      <c r="A1" s="113" t="s">
        <v>0</v>
      </c>
      <c r="B1" s="113"/>
      <c r="C1" s="113"/>
      <c r="D1" s="113"/>
    </row>
    <row r="2" spans="1:18" ht="21.75" customHeight="1">
      <c r="A2" s="113" t="s">
        <v>126</v>
      </c>
      <c r="B2" s="113"/>
      <c r="C2" s="113"/>
      <c r="D2" s="113"/>
    </row>
    <row r="3" spans="1:18" ht="21.75" customHeight="1">
      <c r="A3" s="117" t="str">
        <f>'10'!A3</f>
        <v>สำหรับงวดเก้าเดือนสิ้นสุดวันที่ 30 กันยายน พ.ศ. 2563</v>
      </c>
      <c r="B3" s="117"/>
      <c r="C3" s="117"/>
      <c r="D3" s="117"/>
      <c r="E3" s="155"/>
      <c r="F3" s="155"/>
      <c r="G3" s="156"/>
      <c r="H3" s="156"/>
      <c r="I3" s="156"/>
      <c r="J3" s="156"/>
      <c r="K3" s="156"/>
      <c r="L3" s="156"/>
      <c r="M3" s="156"/>
    </row>
    <row r="5" spans="1:18" ht="18.95" customHeight="1">
      <c r="G5" s="202" t="s">
        <v>2</v>
      </c>
      <c r="H5" s="202"/>
      <c r="I5" s="202"/>
      <c r="J5" s="4"/>
      <c r="K5" s="202" t="s">
        <v>3</v>
      </c>
      <c r="L5" s="202"/>
      <c r="M5" s="202"/>
    </row>
    <row r="6" spans="1:18" ht="18.95" customHeight="1">
      <c r="G6" s="13" t="s">
        <v>180</v>
      </c>
      <c r="H6" s="73"/>
      <c r="I6" s="13" t="s">
        <v>163</v>
      </c>
      <c r="J6" s="13"/>
      <c r="K6" s="13" t="s">
        <v>180</v>
      </c>
      <c r="L6" s="73"/>
      <c r="M6" s="13" t="s">
        <v>163</v>
      </c>
    </row>
    <row r="7" spans="1:18" ht="18.95" customHeight="1">
      <c r="A7" s="113"/>
      <c r="B7" s="157"/>
      <c r="C7" s="157"/>
      <c r="D7" s="157"/>
      <c r="E7" s="158"/>
      <c r="F7" s="81"/>
      <c r="G7" s="76" t="s">
        <v>6</v>
      </c>
      <c r="H7" s="13"/>
      <c r="I7" s="76" t="s">
        <v>6</v>
      </c>
      <c r="J7" s="13"/>
      <c r="K7" s="76" t="s">
        <v>6</v>
      </c>
      <c r="L7" s="13"/>
      <c r="M7" s="76" t="s">
        <v>6</v>
      </c>
    </row>
    <row r="8" spans="1:18" s="157" customFormat="1" ht="18.95" customHeight="1">
      <c r="A8" s="113" t="s">
        <v>127</v>
      </c>
      <c r="B8" s="159"/>
      <c r="C8" s="159"/>
      <c r="D8" s="159"/>
      <c r="G8" s="160"/>
      <c r="H8" s="161"/>
      <c r="I8" s="161"/>
      <c r="J8" s="161"/>
      <c r="K8" s="160"/>
      <c r="L8" s="161"/>
      <c r="M8" s="161"/>
    </row>
    <row r="9" spans="1:18" s="157" customFormat="1" ht="18.95" customHeight="1">
      <c r="A9" s="154" t="s">
        <v>212</v>
      </c>
      <c r="C9" s="154"/>
      <c r="D9" s="159"/>
      <c r="E9" s="159"/>
      <c r="G9" s="162">
        <f>+'7-8 (9m) '!G24</f>
        <v>1435385341</v>
      </c>
      <c r="H9" s="161"/>
      <c r="I9" s="163">
        <f>+'7-8 (9m) '!I24</f>
        <v>2793037492</v>
      </c>
      <c r="K9" s="162">
        <f>+'7-8 (9m) '!K24</f>
        <v>817561121</v>
      </c>
      <c r="L9" s="161"/>
      <c r="M9" s="163">
        <f>+'7-8 (9m) '!M24</f>
        <v>1310870346</v>
      </c>
      <c r="O9" s="161"/>
      <c r="P9" s="161"/>
      <c r="Q9" s="161"/>
      <c r="R9" s="161"/>
    </row>
    <row r="10" spans="1:18" s="157" customFormat="1" ht="18.95" customHeight="1">
      <c r="A10" s="154" t="s">
        <v>128</v>
      </c>
      <c r="D10" s="159"/>
      <c r="E10" s="159"/>
      <c r="G10" s="162"/>
      <c r="H10" s="161"/>
      <c r="I10" s="163"/>
      <c r="K10" s="162"/>
      <c r="L10" s="161"/>
      <c r="M10" s="163"/>
    </row>
    <row r="11" spans="1:18" s="157" customFormat="1" ht="18.95" customHeight="1">
      <c r="B11" s="154" t="s">
        <v>224</v>
      </c>
      <c r="C11" s="154"/>
      <c r="D11" s="159"/>
      <c r="E11" s="164"/>
      <c r="G11" s="162">
        <v>-4827285</v>
      </c>
      <c r="H11" s="165"/>
      <c r="I11" s="163">
        <v>1149006</v>
      </c>
      <c r="J11" s="159"/>
      <c r="K11" s="162">
        <v>3195339</v>
      </c>
      <c r="L11" s="165"/>
      <c r="M11" s="163">
        <v>0</v>
      </c>
      <c r="O11" s="161"/>
      <c r="P11" s="161"/>
      <c r="Q11" s="161"/>
      <c r="R11" s="161"/>
    </row>
    <row r="12" spans="1:18" s="157" customFormat="1" ht="18.95" customHeight="1">
      <c r="A12" s="154"/>
      <c r="B12" s="154" t="s">
        <v>129</v>
      </c>
      <c r="C12" s="154"/>
      <c r="D12" s="159"/>
      <c r="E12" s="81"/>
      <c r="G12" s="162">
        <v>426200973</v>
      </c>
      <c r="H12" s="159"/>
      <c r="I12" s="163">
        <v>319404586</v>
      </c>
      <c r="J12" s="159"/>
      <c r="K12" s="162">
        <v>27267081</v>
      </c>
      <c r="L12" s="159"/>
      <c r="M12" s="163">
        <v>39501182</v>
      </c>
      <c r="O12" s="161"/>
      <c r="P12" s="161"/>
      <c r="Q12" s="161"/>
      <c r="R12" s="161"/>
    </row>
    <row r="13" spans="1:18" s="157" customFormat="1" ht="18.95" customHeight="1">
      <c r="B13" s="154" t="s">
        <v>130</v>
      </c>
      <c r="C13" s="154"/>
      <c r="D13" s="159"/>
      <c r="E13" s="81"/>
      <c r="G13" s="162">
        <v>9751417</v>
      </c>
      <c r="H13" s="161"/>
      <c r="I13" s="163">
        <v>6970094</v>
      </c>
      <c r="K13" s="162">
        <v>847069</v>
      </c>
      <c r="L13" s="161"/>
      <c r="M13" s="163">
        <v>1232721</v>
      </c>
      <c r="O13" s="161"/>
      <c r="P13" s="161"/>
      <c r="Q13" s="161"/>
      <c r="R13" s="161"/>
    </row>
    <row r="14" spans="1:18" s="157" customFormat="1" ht="18.95" customHeight="1">
      <c r="B14" s="154" t="s">
        <v>131</v>
      </c>
      <c r="C14" s="154"/>
      <c r="D14" s="154"/>
      <c r="E14" s="81"/>
      <c r="G14" s="162">
        <v>-590105</v>
      </c>
      <c r="H14" s="161"/>
      <c r="I14" s="163">
        <v>-11335410</v>
      </c>
      <c r="K14" s="162">
        <v>-717081</v>
      </c>
      <c r="L14" s="161"/>
      <c r="M14" s="163">
        <v>-10177319</v>
      </c>
      <c r="O14" s="161"/>
      <c r="P14" s="161"/>
      <c r="Q14" s="161"/>
      <c r="R14" s="161"/>
    </row>
    <row r="15" spans="1:18" s="157" customFormat="1" ht="18.95" customHeight="1">
      <c r="B15" s="154" t="s">
        <v>217</v>
      </c>
      <c r="C15" s="154"/>
      <c r="D15" s="154"/>
      <c r="E15" s="81"/>
      <c r="G15" s="162">
        <v>0</v>
      </c>
      <c r="H15" s="161"/>
      <c r="I15" s="163">
        <v>-7625</v>
      </c>
      <c r="K15" s="162">
        <v>0</v>
      </c>
      <c r="L15" s="161"/>
      <c r="M15" s="163">
        <v>0</v>
      </c>
      <c r="O15" s="161"/>
      <c r="P15" s="161"/>
      <c r="Q15" s="161"/>
      <c r="R15" s="161"/>
    </row>
    <row r="16" spans="1:18" s="157" customFormat="1" ht="18.95" customHeight="1">
      <c r="B16" s="154" t="s">
        <v>199</v>
      </c>
      <c r="C16" s="154"/>
      <c r="D16" s="154"/>
      <c r="E16" s="164"/>
      <c r="G16" s="162">
        <v>0</v>
      </c>
      <c r="H16" s="161"/>
      <c r="I16" s="163">
        <v>-161490945</v>
      </c>
      <c r="K16" s="162">
        <v>0</v>
      </c>
      <c r="L16" s="161"/>
      <c r="M16" s="163">
        <v>-161490945</v>
      </c>
      <c r="O16" s="161"/>
      <c r="P16" s="161"/>
      <c r="Q16" s="161"/>
      <c r="R16" s="161"/>
    </row>
    <row r="17" spans="1:18" s="157" customFormat="1" ht="18.95" customHeight="1">
      <c r="B17" s="154" t="s">
        <v>132</v>
      </c>
      <c r="C17" s="154"/>
      <c r="D17" s="154"/>
      <c r="E17" s="81"/>
      <c r="G17" s="162">
        <v>-2407255</v>
      </c>
      <c r="H17" s="161"/>
      <c r="I17" s="163">
        <v>-2355528</v>
      </c>
      <c r="K17" s="162">
        <v>-693458</v>
      </c>
      <c r="L17" s="161"/>
      <c r="M17" s="163">
        <v>0</v>
      </c>
      <c r="O17" s="161"/>
      <c r="P17" s="161"/>
      <c r="Q17" s="161"/>
      <c r="R17" s="161"/>
    </row>
    <row r="18" spans="1:18" s="157" customFormat="1" ht="18.95" customHeight="1">
      <c r="B18" s="77" t="s">
        <v>133</v>
      </c>
      <c r="C18" s="154"/>
      <c r="D18" s="159"/>
      <c r="E18" s="81"/>
      <c r="G18" s="162">
        <v>0</v>
      </c>
      <c r="H18" s="161"/>
      <c r="I18" s="163">
        <v>10376011</v>
      </c>
      <c r="K18" s="162">
        <v>0</v>
      </c>
      <c r="L18" s="161"/>
      <c r="M18" s="163">
        <v>0</v>
      </c>
      <c r="O18" s="161"/>
      <c r="P18" s="161"/>
      <c r="Q18" s="161"/>
      <c r="R18" s="161"/>
    </row>
    <row r="19" spans="1:18" s="157" customFormat="1" ht="18.95" customHeight="1">
      <c r="B19" s="77" t="s">
        <v>240</v>
      </c>
      <c r="C19" s="154"/>
      <c r="D19" s="159"/>
      <c r="E19" s="81"/>
      <c r="G19" s="162">
        <v>-142373688</v>
      </c>
      <c r="H19" s="161"/>
      <c r="I19" s="163">
        <v>0</v>
      </c>
      <c r="K19" s="162">
        <v>0</v>
      </c>
      <c r="L19" s="161"/>
      <c r="M19" s="163">
        <v>0</v>
      </c>
      <c r="O19" s="161"/>
      <c r="P19" s="161"/>
      <c r="Q19" s="161"/>
      <c r="R19" s="161"/>
    </row>
    <row r="20" spans="1:18" s="157" customFormat="1" ht="18.95" customHeight="1">
      <c r="B20" s="154" t="s">
        <v>46</v>
      </c>
      <c r="C20" s="154"/>
      <c r="D20" s="159"/>
      <c r="E20" s="81"/>
      <c r="G20" s="162">
        <v>20679254</v>
      </c>
      <c r="H20" s="161"/>
      <c r="I20" s="163">
        <v>42945862</v>
      </c>
      <c r="K20" s="162">
        <v>6359119</v>
      </c>
      <c r="L20" s="161"/>
      <c r="M20" s="163">
        <v>13762267</v>
      </c>
      <c r="O20" s="161"/>
      <c r="P20" s="161"/>
      <c r="Q20" s="161"/>
      <c r="R20" s="161"/>
    </row>
    <row r="21" spans="1:18" s="157" customFormat="1" ht="18.95" customHeight="1">
      <c r="B21" s="154" t="s">
        <v>134</v>
      </c>
      <c r="C21" s="154"/>
      <c r="D21" s="159"/>
      <c r="E21" s="81"/>
      <c r="G21" s="162">
        <v>-23408663</v>
      </c>
      <c r="H21" s="161"/>
      <c r="I21" s="163">
        <v>-59433609</v>
      </c>
      <c r="K21" s="162">
        <v>-227726049</v>
      </c>
      <c r="L21" s="161"/>
      <c r="M21" s="163">
        <v>-153146996</v>
      </c>
      <c r="O21" s="161"/>
      <c r="P21" s="161"/>
      <c r="Q21" s="161"/>
      <c r="R21" s="161"/>
    </row>
    <row r="22" spans="1:18" s="157" customFormat="1" ht="18.95" customHeight="1">
      <c r="B22" s="104" t="s">
        <v>135</v>
      </c>
      <c r="C22" s="154"/>
      <c r="D22" s="159"/>
      <c r="E22" s="81"/>
      <c r="G22" s="162">
        <v>-274479974</v>
      </c>
      <c r="H22" s="161"/>
      <c r="I22" s="163">
        <v>-236100214</v>
      </c>
      <c r="K22" s="162">
        <v>-1280079718</v>
      </c>
      <c r="L22" s="161"/>
      <c r="M22" s="163">
        <v>-1611943700</v>
      </c>
      <c r="O22" s="161"/>
      <c r="P22" s="161"/>
      <c r="Q22" s="161"/>
      <c r="R22" s="161"/>
    </row>
    <row r="23" spans="1:18" s="157" customFormat="1" ht="18.95" customHeight="1">
      <c r="B23" s="104" t="s">
        <v>77</v>
      </c>
      <c r="C23" s="77"/>
      <c r="D23" s="159"/>
      <c r="G23" s="162">
        <v>823285803</v>
      </c>
      <c r="H23" s="161"/>
      <c r="I23" s="163">
        <v>704359851</v>
      </c>
      <c r="K23" s="162">
        <v>571362166</v>
      </c>
      <c r="L23" s="161"/>
      <c r="M23" s="163">
        <v>555161684</v>
      </c>
      <c r="O23" s="161"/>
      <c r="P23" s="161"/>
      <c r="Q23" s="161"/>
      <c r="R23" s="161"/>
    </row>
    <row r="24" spans="1:18" s="157" customFormat="1" ht="18.95" customHeight="1">
      <c r="A24" s="154"/>
      <c r="B24" s="77" t="s">
        <v>78</v>
      </c>
      <c r="C24" s="154"/>
      <c r="D24" s="159"/>
      <c r="E24" s="81"/>
      <c r="G24" s="162">
        <v>-446461446</v>
      </c>
      <c r="H24" s="161"/>
      <c r="I24" s="163">
        <v>-1469467565</v>
      </c>
      <c r="K24" s="162">
        <v>0</v>
      </c>
      <c r="L24" s="161"/>
      <c r="M24" s="163">
        <v>0</v>
      </c>
      <c r="O24" s="161"/>
      <c r="P24" s="161"/>
      <c r="Q24" s="161"/>
      <c r="R24" s="161"/>
    </row>
    <row r="25" spans="1:18" s="157" customFormat="1" ht="18.95" customHeight="1">
      <c r="A25" s="154" t="s">
        <v>136</v>
      </c>
      <c r="B25" s="154"/>
      <c r="C25" s="154"/>
      <c r="D25" s="159"/>
      <c r="E25" s="81"/>
      <c r="G25" s="162"/>
      <c r="H25" s="161"/>
      <c r="I25" s="163"/>
      <c r="K25" s="162"/>
      <c r="L25" s="161"/>
      <c r="M25" s="163"/>
    </row>
    <row r="26" spans="1:18" s="157" customFormat="1" ht="18.95" customHeight="1">
      <c r="B26" s="2" t="s">
        <v>137</v>
      </c>
      <c r="C26" s="154"/>
      <c r="D26" s="159"/>
      <c r="E26" s="81"/>
      <c r="G26" s="162">
        <v>-315465713</v>
      </c>
      <c r="H26" s="161"/>
      <c r="I26" s="163">
        <v>-27907132</v>
      </c>
      <c r="K26" s="162">
        <v>-41957</v>
      </c>
      <c r="L26" s="161"/>
      <c r="M26" s="163">
        <v>-11005772</v>
      </c>
      <c r="O26" s="161"/>
      <c r="P26" s="161"/>
      <c r="Q26" s="161"/>
      <c r="R26" s="161"/>
    </row>
    <row r="27" spans="1:18" s="157" customFormat="1" ht="18.95" customHeight="1">
      <c r="B27" s="2" t="s">
        <v>13</v>
      </c>
      <c r="C27" s="154"/>
      <c r="D27" s="159"/>
      <c r="E27" s="81"/>
      <c r="G27" s="162">
        <v>85639467</v>
      </c>
      <c r="H27" s="161"/>
      <c r="I27" s="163">
        <v>278800269</v>
      </c>
      <c r="K27" s="162">
        <v>0</v>
      </c>
      <c r="L27" s="161"/>
      <c r="M27" s="163">
        <v>0</v>
      </c>
      <c r="O27" s="161"/>
      <c r="P27" s="161"/>
      <c r="Q27" s="161"/>
      <c r="R27" s="161"/>
    </row>
    <row r="28" spans="1:18" s="157" customFormat="1" ht="18.95" customHeight="1">
      <c r="B28" s="2" t="s">
        <v>14</v>
      </c>
      <c r="C28" s="154"/>
      <c r="D28" s="159"/>
      <c r="E28" s="81"/>
      <c r="G28" s="162">
        <v>-40972504</v>
      </c>
      <c r="H28" s="161"/>
      <c r="I28" s="163">
        <v>-73991195</v>
      </c>
      <c r="K28" s="162">
        <v>-21021628</v>
      </c>
      <c r="L28" s="161"/>
      <c r="M28" s="163">
        <v>-676027</v>
      </c>
      <c r="O28" s="161"/>
      <c r="P28" s="161"/>
      <c r="Q28" s="161"/>
      <c r="R28" s="161"/>
    </row>
    <row r="29" spans="1:18" s="157" customFormat="1" ht="18.95" customHeight="1">
      <c r="B29" s="19" t="s">
        <v>27</v>
      </c>
      <c r="C29" s="154"/>
      <c r="D29" s="159"/>
      <c r="E29" s="81"/>
      <c r="G29" s="162">
        <v>-234460334</v>
      </c>
      <c r="H29" s="161"/>
      <c r="I29" s="163">
        <v>-7005825</v>
      </c>
      <c r="K29" s="162">
        <v>363003</v>
      </c>
      <c r="L29" s="161"/>
      <c r="M29" s="163">
        <v>4657448</v>
      </c>
      <c r="O29" s="161"/>
      <c r="P29" s="161"/>
      <c r="Q29" s="161"/>
      <c r="R29" s="161"/>
    </row>
    <row r="30" spans="1:18" s="157" customFormat="1" ht="18.95" customHeight="1">
      <c r="A30" s="26"/>
      <c r="B30" s="19" t="s">
        <v>34</v>
      </c>
      <c r="C30" s="19"/>
      <c r="D30" s="159"/>
      <c r="G30" s="166">
        <v>-231844584</v>
      </c>
      <c r="H30" s="161"/>
      <c r="I30" s="167">
        <v>-147017098</v>
      </c>
      <c r="K30" s="166">
        <v>-76961895</v>
      </c>
      <c r="L30" s="161"/>
      <c r="M30" s="167">
        <v>493566</v>
      </c>
      <c r="O30" s="161"/>
      <c r="P30" s="161"/>
      <c r="Q30" s="161"/>
      <c r="R30" s="161"/>
    </row>
    <row r="31" spans="1:18" s="157" customFormat="1" ht="18.95" customHeight="1">
      <c r="A31" s="168"/>
      <c r="B31" s="19" t="s">
        <v>43</v>
      </c>
      <c r="C31" s="159"/>
      <c r="D31" s="159"/>
      <c r="E31" s="164"/>
      <c r="G31" s="169">
        <v>-64100436</v>
      </c>
      <c r="H31" s="165"/>
      <c r="I31" s="165">
        <v>-132128448</v>
      </c>
      <c r="K31" s="169">
        <v>-24351039</v>
      </c>
      <c r="L31" s="165"/>
      <c r="M31" s="165">
        <v>-36004419</v>
      </c>
      <c r="O31" s="161"/>
      <c r="P31" s="161"/>
      <c r="Q31" s="161"/>
      <c r="R31" s="161"/>
    </row>
    <row r="32" spans="1:18" s="157" customFormat="1" ht="18.95" customHeight="1">
      <c r="A32" s="168"/>
      <c r="B32" s="19" t="s">
        <v>38</v>
      </c>
      <c r="C32" s="159"/>
      <c r="D32" s="159"/>
      <c r="G32" s="169">
        <v>-144747926</v>
      </c>
      <c r="H32" s="165"/>
      <c r="I32" s="165">
        <v>-44912921</v>
      </c>
      <c r="K32" s="169">
        <v>-84391330</v>
      </c>
      <c r="L32" s="165"/>
      <c r="M32" s="165">
        <v>-23148335</v>
      </c>
      <c r="O32" s="161"/>
      <c r="P32" s="161"/>
      <c r="Q32" s="161"/>
      <c r="R32" s="161"/>
    </row>
    <row r="33" spans="1:18" s="157" customFormat="1" ht="18.95" customHeight="1">
      <c r="A33" s="168"/>
      <c r="B33" s="154" t="s">
        <v>45</v>
      </c>
      <c r="C33" s="159"/>
      <c r="D33" s="159"/>
      <c r="G33" s="169">
        <v>26114953</v>
      </c>
      <c r="H33" s="165"/>
      <c r="I33" s="165">
        <v>42700694</v>
      </c>
      <c r="K33" s="169">
        <v>18024759</v>
      </c>
      <c r="L33" s="165"/>
      <c r="M33" s="165">
        <v>0</v>
      </c>
      <c r="O33" s="161"/>
      <c r="P33" s="161"/>
      <c r="Q33" s="161"/>
      <c r="R33" s="161"/>
    </row>
    <row r="34" spans="1:18" s="157" customFormat="1" ht="18.95" customHeight="1">
      <c r="A34" s="168"/>
      <c r="B34" s="154" t="s">
        <v>249</v>
      </c>
      <c r="C34" s="159"/>
      <c r="D34" s="159"/>
      <c r="G34" s="169">
        <v>-333413</v>
      </c>
      <c r="H34" s="165"/>
      <c r="I34" s="165">
        <v>0</v>
      </c>
      <c r="K34" s="169">
        <v>0</v>
      </c>
      <c r="L34" s="165"/>
      <c r="M34" s="165">
        <v>0</v>
      </c>
      <c r="O34" s="161"/>
      <c r="P34" s="161"/>
      <c r="Q34" s="161"/>
      <c r="R34" s="161"/>
    </row>
    <row r="35" spans="1:18" s="157" customFormat="1" ht="18.95" customHeight="1">
      <c r="A35" s="154"/>
      <c r="B35" s="19" t="s">
        <v>47</v>
      </c>
      <c r="C35" s="159"/>
      <c r="D35" s="159"/>
      <c r="E35" s="81"/>
      <c r="G35" s="170">
        <v>3026336</v>
      </c>
      <c r="H35" s="161"/>
      <c r="I35" s="171">
        <v>-43364732</v>
      </c>
      <c r="K35" s="170">
        <v>-625823</v>
      </c>
      <c r="L35" s="161"/>
      <c r="M35" s="171">
        <v>-10777064</v>
      </c>
      <c r="O35" s="161"/>
      <c r="P35" s="161"/>
      <c r="Q35" s="161"/>
      <c r="R35" s="161"/>
    </row>
    <row r="36" spans="1:18" s="157" customFormat="1" ht="6" customHeight="1">
      <c r="A36" s="154"/>
      <c r="B36" s="19"/>
      <c r="C36" s="159"/>
      <c r="D36" s="159"/>
      <c r="E36" s="81"/>
      <c r="G36" s="160"/>
      <c r="H36" s="161"/>
      <c r="I36" s="161"/>
      <c r="K36" s="169"/>
      <c r="L36" s="161"/>
      <c r="M36" s="165"/>
    </row>
    <row r="37" spans="1:18" s="157" customFormat="1" ht="18.95" customHeight="1">
      <c r="A37" s="168" t="s">
        <v>241</v>
      </c>
      <c r="B37" s="159"/>
      <c r="D37" s="159"/>
      <c r="G37" s="162">
        <f>SUM(G9:G35)</f>
        <v>903610218</v>
      </c>
      <c r="H37" s="165"/>
      <c r="I37" s="163">
        <f>SUM(I9:I35)</f>
        <v>1783225618</v>
      </c>
      <c r="K37" s="162">
        <f>SUM(K9:K35)</f>
        <v>-271630321</v>
      </c>
      <c r="L37" s="165"/>
      <c r="M37" s="163">
        <f>SUM(M9:M35)</f>
        <v>-92691363</v>
      </c>
      <c r="O37" s="161"/>
      <c r="P37" s="161"/>
      <c r="Q37" s="161"/>
      <c r="R37" s="161"/>
    </row>
    <row r="38" spans="1:18" s="157" customFormat="1" ht="18.95" customHeight="1">
      <c r="A38" s="154" t="s">
        <v>138</v>
      </c>
      <c r="B38" s="159"/>
      <c r="C38" s="154"/>
      <c r="D38" s="159"/>
      <c r="G38" s="162">
        <v>16787077</v>
      </c>
      <c r="H38" s="161"/>
      <c r="I38" s="163">
        <v>40544751</v>
      </c>
      <c r="K38" s="162">
        <v>181723683</v>
      </c>
      <c r="L38" s="161"/>
      <c r="M38" s="163">
        <v>6964371</v>
      </c>
      <c r="O38" s="161"/>
      <c r="P38" s="161"/>
      <c r="Q38" s="161"/>
      <c r="R38" s="161"/>
    </row>
    <row r="39" spans="1:18" s="157" customFormat="1" ht="18.95" customHeight="1">
      <c r="A39" s="84" t="s">
        <v>139</v>
      </c>
      <c r="C39" s="154"/>
      <c r="D39" s="159"/>
      <c r="G39" s="162">
        <v>-997938648</v>
      </c>
      <c r="H39" s="161"/>
      <c r="I39" s="163">
        <v>-1053287631</v>
      </c>
      <c r="K39" s="162">
        <v>-548733248</v>
      </c>
      <c r="L39" s="161"/>
      <c r="M39" s="163">
        <v>-540681908</v>
      </c>
      <c r="O39" s="161"/>
      <c r="P39" s="161"/>
      <c r="Q39" s="161"/>
      <c r="R39" s="161"/>
    </row>
    <row r="40" spans="1:18" s="157" customFormat="1" ht="18.95" customHeight="1">
      <c r="A40" s="104" t="s">
        <v>259</v>
      </c>
      <c r="B40" s="154"/>
      <c r="C40" s="154"/>
      <c r="D40" s="159"/>
      <c r="G40" s="162">
        <v>1789618579</v>
      </c>
      <c r="H40" s="43"/>
      <c r="I40" s="163">
        <v>624606446</v>
      </c>
      <c r="K40" s="162">
        <v>1280079718</v>
      </c>
      <c r="L40" s="43"/>
      <c r="M40" s="163">
        <v>1611943700</v>
      </c>
      <c r="O40" s="161"/>
      <c r="P40" s="161"/>
      <c r="Q40" s="161"/>
      <c r="R40" s="161"/>
    </row>
    <row r="41" spans="1:18" s="157" customFormat="1" ht="18.95" customHeight="1">
      <c r="A41" s="104" t="s">
        <v>140</v>
      </c>
      <c r="B41" s="154"/>
      <c r="C41" s="154"/>
      <c r="D41" s="159"/>
      <c r="G41" s="162">
        <v>76643365</v>
      </c>
      <c r="H41" s="43"/>
      <c r="I41" s="163">
        <v>66742322</v>
      </c>
      <c r="K41" s="162">
        <v>74112403</v>
      </c>
      <c r="L41" s="43"/>
      <c r="M41" s="163">
        <v>55125610</v>
      </c>
      <c r="O41" s="161"/>
      <c r="P41" s="161"/>
      <c r="Q41" s="161"/>
      <c r="R41" s="161"/>
    </row>
    <row r="42" spans="1:18" s="157" customFormat="1" ht="18.95" customHeight="1">
      <c r="A42" s="168" t="s">
        <v>141</v>
      </c>
      <c r="B42" s="154"/>
      <c r="C42" s="154"/>
      <c r="D42" s="159"/>
      <c r="G42" s="172">
        <v>-308489658</v>
      </c>
      <c r="H42" s="161"/>
      <c r="I42" s="173">
        <v>-270388758</v>
      </c>
      <c r="K42" s="172">
        <v>-22248695</v>
      </c>
      <c r="L42" s="161"/>
      <c r="M42" s="173">
        <v>-24300400</v>
      </c>
      <c r="O42" s="161"/>
      <c r="P42" s="161"/>
      <c r="Q42" s="161"/>
      <c r="R42" s="161"/>
    </row>
    <row r="43" spans="1:18" s="157" customFormat="1" ht="6" customHeight="1">
      <c r="A43" s="154"/>
      <c r="B43" s="154"/>
      <c r="C43" s="159"/>
      <c r="D43" s="159"/>
      <c r="G43" s="162"/>
      <c r="H43" s="161"/>
      <c r="I43" s="163"/>
      <c r="K43" s="162"/>
      <c r="L43" s="161"/>
      <c r="M43" s="163"/>
    </row>
    <row r="44" spans="1:18" s="157" customFormat="1" ht="18.95" customHeight="1">
      <c r="A44" s="168" t="s">
        <v>257</v>
      </c>
      <c r="B44" s="159"/>
      <c r="C44" s="159"/>
      <c r="D44" s="159"/>
      <c r="G44" s="170">
        <f>SUM(G37:G42)</f>
        <v>1480230933</v>
      </c>
      <c r="H44" s="165"/>
      <c r="I44" s="171">
        <f>SUM(I37:I42)</f>
        <v>1191442748</v>
      </c>
      <c r="K44" s="170">
        <f>SUM(K37:K42)</f>
        <v>693303540</v>
      </c>
      <c r="L44" s="165"/>
      <c r="M44" s="171">
        <f>SUM(M37:M42)</f>
        <v>1016360010</v>
      </c>
      <c r="O44" s="161"/>
      <c r="P44" s="161"/>
      <c r="Q44" s="161"/>
      <c r="R44" s="161"/>
    </row>
    <row r="45" spans="1:18" s="157" customFormat="1" ht="15.75" customHeight="1">
      <c r="A45" s="168"/>
      <c r="B45" s="159"/>
      <c r="C45" s="159"/>
      <c r="D45" s="159"/>
      <c r="G45" s="165"/>
      <c r="H45" s="165"/>
      <c r="I45" s="165"/>
      <c r="K45" s="165"/>
      <c r="L45" s="165"/>
      <c r="M45" s="165"/>
      <c r="O45" s="161"/>
      <c r="P45" s="161"/>
      <c r="Q45" s="161"/>
      <c r="R45" s="161"/>
    </row>
    <row r="46" spans="1:18" s="157" customFormat="1" ht="21.95" customHeight="1">
      <c r="A46" s="134" t="s">
        <v>31</v>
      </c>
      <c r="B46" s="174"/>
      <c r="C46" s="175"/>
      <c r="D46" s="175"/>
      <c r="E46" s="174"/>
      <c r="F46" s="174"/>
      <c r="G46" s="176"/>
      <c r="H46" s="176"/>
      <c r="I46" s="176"/>
      <c r="J46" s="176"/>
      <c r="K46" s="176"/>
      <c r="L46" s="176"/>
      <c r="M46" s="176"/>
    </row>
    <row r="47" spans="1:18" ht="21.75" customHeight="1">
      <c r="A47" s="113" t="s">
        <v>0</v>
      </c>
      <c r="B47" s="159"/>
      <c r="C47" s="113"/>
      <c r="D47" s="113"/>
    </row>
    <row r="48" spans="1:18" ht="21.75" customHeight="1">
      <c r="A48" s="113" t="s">
        <v>126</v>
      </c>
      <c r="B48" s="113"/>
      <c r="C48" s="113"/>
      <c r="D48" s="113"/>
    </row>
    <row r="49" spans="1:18" ht="21.75" customHeight="1">
      <c r="A49" s="117" t="str">
        <f>A3</f>
        <v>สำหรับงวดเก้าเดือนสิ้นสุดวันที่ 30 กันยายน พ.ศ. 2563</v>
      </c>
      <c r="B49" s="117"/>
      <c r="C49" s="117"/>
      <c r="D49" s="117"/>
      <c r="E49" s="155"/>
      <c r="F49" s="155"/>
      <c r="G49" s="156"/>
      <c r="H49" s="156"/>
      <c r="I49" s="156"/>
      <c r="J49" s="156"/>
      <c r="K49" s="156"/>
      <c r="L49" s="156"/>
      <c r="M49" s="156"/>
    </row>
    <row r="50" spans="1:18" ht="15" customHeight="1">
      <c r="B50" s="113"/>
    </row>
    <row r="51" spans="1:18" ht="17.850000000000001" customHeight="1">
      <c r="G51" s="202" t="s">
        <v>2</v>
      </c>
      <c r="H51" s="202"/>
      <c r="I51" s="202"/>
      <c r="J51" s="4"/>
      <c r="K51" s="202" t="s">
        <v>3</v>
      </c>
      <c r="L51" s="202"/>
      <c r="M51" s="202"/>
    </row>
    <row r="52" spans="1:18" ht="17.850000000000001" customHeight="1">
      <c r="G52" s="13" t="s">
        <v>180</v>
      </c>
      <c r="H52" s="73"/>
      <c r="I52" s="13" t="s">
        <v>163</v>
      </c>
      <c r="J52" s="13"/>
      <c r="K52" s="13" t="s">
        <v>180</v>
      </c>
      <c r="L52" s="73"/>
      <c r="M52" s="13" t="s">
        <v>163</v>
      </c>
    </row>
    <row r="53" spans="1:18" ht="17.850000000000001" customHeight="1">
      <c r="A53" s="113"/>
      <c r="C53" s="157"/>
      <c r="D53" s="157"/>
      <c r="E53" s="157"/>
      <c r="F53" s="81"/>
      <c r="G53" s="76" t="s">
        <v>6</v>
      </c>
      <c r="H53" s="13"/>
      <c r="I53" s="76" t="s">
        <v>6</v>
      </c>
      <c r="J53" s="13"/>
      <c r="K53" s="76" t="s">
        <v>6</v>
      </c>
      <c r="L53" s="13"/>
      <c r="M53" s="76" t="s">
        <v>6</v>
      </c>
    </row>
    <row r="54" spans="1:18" s="157" customFormat="1" ht="17.850000000000001" customHeight="1">
      <c r="A54" s="113" t="s">
        <v>142</v>
      </c>
      <c r="B54" s="159"/>
      <c r="C54" s="159"/>
      <c r="D54" s="159"/>
      <c r="G54" s="160"/>
      <c r="H54" s="161"/>
      <c r="I54" s="161"/>
      <c r="J54" s="161"/>
      <c r="K54" s="160"/>
      <c r="L54" s="161"/>
      <c r="M54" s="161"/>
    </row>
    <row r="55" spans="1:18" s="157" customFormat="1" ht="17.850000000000001" customHeight="1">
      <c r="A55" s="154" t="s">
        <v>143</v>
      </c>
      <c r="B55" s="159"/>
      <c r="C55" s="154"/>
      <c r="D55" s="159"/>
      <c r="E55" s="81"/>
      <c r="G55" s="177">
        <v>-441010524</v>
      </c>
      <c r="H55" s="43"/>
      <c r="I55" s="43">
        <v>-4810000258</v>
      </c>
      <c r="J55" s="43"/>
      <c r="K55" s="177">
        <v>-385000000</v>
      </c>
      <c r="L55" s="43"/>
      <c r="M55" s="43">
        <v>-4160000000</v>
      </c>
      <c r="O55" s="161"/>
      <c r="P55" s="161"/>
      <c r="Q55" s="161"/>
      <c r="R55" s="161"/>
    </row>
    <row r="56" spans="1:18" s="157" customFormat="1" ht="17.850000000000001" customHeight="1">
      <c r="A56" s="154" t="s">
        <v>144</v>
      </c>
      <c r="C56" s="154"/>
      <c r="D56" s="159"/>
      <c r="E56" s="81"/>
      <c r="G56" s="177">
        <v>688072285</v>
      </c>
      <c r="H56" s="43"/>
      <c r="I56" s="43">
        <v>5501950572</v>
      </c>
      <c r="J56" s="43"/>
      <c r="K56" s="177">
        <v>597774427</v>
      </c>
      <c r="L56" s="43"/>
      <c r="M56" s="43">
        <v>4837748852</v>
      </c>
      <c r="O56" s="161"/>
      <c r="P56" s="161"/>
      <c r="Q56" s="161"/>
      <c r="R56" s="161"/>
    </row>
    <row r="57" spans="1:18" ht="17.850000000000001" customHeight="1">
      <c r="A57" s="154" t="s">
        <v>145</v>
      </c>
      <c r="B57" s="157"/>
      <c r="D57" s="157"/>
      <c r="G57" s="177">
        <v>-43500000</v>
      </c>
      <c r="I57" s="43">
        <v>-210311644</v>
      </c>
      <c r="K57" s="169">
        <v>-4776500000</v>
      </c>
      <c r="M57" s="165">
        <v>-3687100000</v>
      </c>
      <c r="O57" s="161"/>
      <c r="P57" s="161"/>
      <c r="Q57" s="161"/>
      <c r="R57" s="161"/>
    </row>
    <row r="58" spans="1:18" s="157" customFormat="1" ht="17.850000000000001" customHeight="1">
      <c r="A58" s="154" t="s">
        <v>204</v>
      </c>
      <c r="B58" s="154"/>
      <c r="C58" s="154"/>
      <c r="D58" s="154"/>
      <c r="E58" s="178"/>
      <c r="G58" s="169">
        <v>6000000</v>
      </c>
      <c r="H58" s="165"/>
      <c r="I58" s="165">
        <v>329250000</v>
      </c>
      <c r="K58" s="169">
        <v>3248310000</v>
      </c>
      <c r="L58" s="165"/>
      <c r="M58" s="165">
        <v>0</v>
      </c>
      <c r="O58" s="161"/>
      <c r="P58" s="161"/>
      <c r="Q58" s="161"/>
      <c r="R58" s="161"/>
    </row>
    <row r="59" spans="1:18" ht="17.850000000000001" customHeight="1">
      <c r="A59" s="154" t="s">
        <v>146</v>
      </c>
      <c r="B59" s="157"/>
      <c r="D59" s="157"/>
      <c r="E59" s="164"/>
      <c r="G59" s="177">
        <v>18981908</v>
      </c>
      <c r="I59" s="43">
        <v>30311147</v>
      </c>
      <c r="K59" s="177">
        <v>18981908</v>
      </c>
      <c r="M59" s="43">
        <v>27929206</v>
      </c>
      <c r="O59" s="161"/>
      <c r="P59" s="161"/>
      <c r="Q59" s="161"/>
      <c r="R59" s="161"/>
    </row>
    <row r="60" spans="1:18" ht="17.850000000000001" customHeight="1">
      <c r="A60" s="154" t="s">
        <v>218</v>
      </c>
      <c r="B60" s="157"/>
      <c r="D60" s="157"/>
      <c r="E60" s="164"/>
      <c r="G60" s="177">
        <v>0</v>
      </c>
      <c r="I60" s="43">
        <v>8900</v>
      </c>
      <c r="K60" s="177">
        <v>0</v>
      </c>
      <c r="M60" s="43">
        <v>0</v>
      </c>
      <c r="O60" s="161"/>
      <c r="P60" s="161"/>
      <c r="Q60" s="161"/>
      <c r="R60" s="161"/>
    </row>
    <row r="61" spans="1:18" ht="17.850000000000001" customHeight="1">
      <c r="A61" s="84" t="s">
        <v>147</v>
      </c>
      <c r="B61" s="157"/>
      <c r="C61" s="159"/>
      <c r="D61" s="159"/>
      <c r="E61" s="164"/>
      <c r="F61" s="157"/>
      <c r="G61" s="169">
        <v>0</v>
      </c>
      <c r="H61" s="165"/>
      <c r="I61" s="165">
        <v>-74126794</v>
      </c>
      <c r="J61" s="179"/>
      <c r="K61" s="169">
        <v>0</v>
      </c>
      <c r="L61" s="165"/>
      <c r="M61" s="165">
        <v>0</v>
      </c>
      <c r="O61" s="161"/>
      <c r="P61" s="161"/>
      <c r="Q61" s="161"/>
      <c r="R61" s="161"/>
    </row>
    <row r="62" spans="1:18" ht="17.850000000000001" customHeight="1">
      <c r="A62" s="84" t="s">
        <v>242</v>
      </c>
      <c r="B62" s="157"/>
      <c r="C62" s="159"/>
      <c r="D62" s="159"/>
      <c r="E62" s="164"/>
      <c r="F62" s="157"/>
      <c r="G62" s="169">
        <v>13162226</v>
      </c>
      <c r="H62" s="165"/>
      <c r="I62" s="165">
        <v>0</v>
      </c>
      <c r="J62" s="179"/>
      <c r="K62" s="169">
        <v>0</v>
      </c>
      <c r="L62" s="165"/>
      <c r="M62" s="165">
        <v>0</v>
      </c>
      <c r="O62" s="161"/>
      <c r="P62" s="161"/>
      <c r="Q62" s="161"/>
      <c r="R62" s="161"/>
    </row>
    <row r="63" spans="1:18" ht="17.850000000000001" customHeight="1">
      <c r="A63" s="84" t="s">
        <v>207</v>
      </c>
      <c r="B63" s="157"/>
      <c r="C63" s="159"/>
      <c r="D63" s="159"/>
      <c r="E63" s="164"/>
      <c r="F63" s="157"/>
      <c r="G63" s="169">
        <v>0</v>
      </c>
      <c r="H63" s="165"/>
      <c r="I63" s="165">
        <v>0</v>
      </c>
      <c r="J63" s="179"/>
      <c r="K63" s="169">
        <v>-92500</v>
      </c>
      <c r="L63" s="165"/>
      <c r="M63" s="165">
        <v>0</v>
      </c>
      <c r="O63" s="161"/>
      <c r="P63" s="161"/>
      <c r="Q63" s="161"/>
      <c r="R63" s="161"/>
    </row>
    <row r="64" spans="1:18" s="157" customFormat="1" ht="17.850000000000001" customHeight="1">
      <c r="A64" s="154" t="s">
        <v>148</v>
      </c>
      <c r="B64" s="159"/>
      <c r="C64" s="154"/>
      <c r="D64" s="159"/>
      <c r="E64" s="164"/>
      <c r="G64" s="177">
        <v>-16649985</v>
      </c>
      <c r="H64" s="43"/>
      <c r="I64" s="43">
        <v>-318649983</v>
      </c>
      <c r="J64" s="43"/>
      <c r="K64" s="177">
        <v>0</v>
      </c>
      <c r="L64" s="43"/>
      <c r="M64" s="43">
        <v>-6374998</v>
      </c>
      <c r="O64" s="161"/>
      <c r="P64" s="161"/>
      <c r="Q64" s="161"/>
      <c r="R64" s="161"/>
    </row>
    <row r="65" spans="1:18" ht="17.850000000000001" customHeight="1">
      <c r="A65" s="84" t="s">
        <v>243</v>
      </c>
      <c r="D65" s="159"/>
      <c r="E65" s="164"/>
      <c r="F65" s="157"/>
      <c r="G65" s="177">
        <v>48730000</v>
      </c>
      <c r="I65" s="43">
        <v>230016000</v>
      </c>
      <c r="K65" s="177">
        <v>48730000</v>
      </c>
      <c r="M65" s="43">
        <v>230016000</v>
      </c>
      <c r="O65" s="161"/>
      <c r="P65" s="161"/>
      <c r="Q65" s="161"/>
      <c r="R65" s="161"/>
    </row>
    <row r="66" spans="1:18" ht="17.850000000000001" customHeight="1">
      <c r="A66" s="84" t="s">
        <v>205</v>
      </c>
      <c r="D66" s="159"/>
      <c r="E66" s="164"/>
      <c r="F66" s="157"/>
      <c r="G66" s="177">
        <v>0</v>
      </c>
      <c r="I66" s="43">
        <v>-88500000</v>
      </c>
      <c r="K66" s="177">
        <v>0</v>
      </c>
      <c r="M66" s="43">
        <v>0</v>
      </c>
      <c r="O66" s="161"/>
      <c r="P66" s="161"/>
      <c r="Q66" s="161"/>
      <c r="R66" s="161"/>
    </row>
    <row r="67" spans="1:18" s="157" customFormat="1" ht="17.850000000000001" customHeight="1">
      <c r="A67" s="154" t="s">
        <v>149</v>
      </c>
      <c r="C67" s="154"/>
      <c r="D67" s="159"/>
      <c r="E67" s="81"/>
      <c r="G67" s="180">
        <v>-1721656777</v>
      </c>
      <c r="H67" s="43"/>
      <c r="I67" s="181">
        <v>-2201166446</v>
      </c>
      <c r="J67" s="43"/>
      <c r="K67" s="180">
        <v>-922390707</v>
      </c>
      <c r="L67" s="43"/>
      <c r="M67" s="181">
        <v>-162590119</v>
      </c>
      <c r="O67" s="161"/>
      <c r="P67" s="161"/>
      <c r="Q67" s="161"/>
      <c r="R67" s="161"/>
    </row>
    <row r="68" spans="1:18" s="157" customFormat="1" ht="17.850000000000001" customHeight="1">
      <c r="A68" s="168" t="s">
        <v>150</v>
      </c>
      <c r="C68" s="154"/>
      <c r="D68" s="159"/>
      <c r="E68" s="81"/>
      <c r="G68" s="180">
        <v>-14595897</v>
      </c>
      <c r="H68" s="43"/>
      <c r="I68" s="181">
        <v>-30877914</v>
      </c>
      <c r="J68" s="43"/>
      <c r="K68" s="180">
        <v>-12021585</v>
      </c>
      <c r="L68" s="43"/>
      <c r="M68" s="181">
        <v>-2765063</v>
      </c>
      <c r="O68" s="161"/>
      <c r="P68" s="161"/>
      <c r="Q68" s="161"/>
      <c r="R68" s="161"/>
    </row>
    <row r="69" spans="1:18" s="157" customFormat="1" ht="17.850000000000001" customHeight="1">
      <c r="A69" s="168" t="s">
        <v>219</v>
      </c>
      <c r="C69" s="154"/>
      <c r="D69" s="159"/>
      <c r="E69" s="81"/>
      <c r="G69" s="180">
        <v>-188727600</v>
      </c>
      <c r="H69" s="43"/>
      <c r="I69" s="181">
        <v>-58950000</v>
      </c>
      <c r="J69" s="43"/>
      <c r="K69" s="180">
        <v>0</v>
      </c>
      <c r="L69" s="43"/>
      <c r="M69" s="181">
        <v>0</v>
      </c>
      <c r="O69" s="161"/>
      <c r="P69" s="161"/>
      <c r="Q69" s="161"/>
      <c r="R69" s="161"/>
    </row>
    <row r="70" spans="1:18" s="157" customFormat="1" ht="17.850000000000001" customHeight="1">
      <c r="A70" s="154" t="s">
        <v>151</v>
      </c>
      <c r="C70" s="154"/>
      <c r="E70" s="81"/>
      <c r="G70" s="180">
        <v>-956555672</v>
      </c>
      <c r="H70" s="43"/>
      <c r="I70" s="181">
        <v>-563924150</v>
      </c>
      <c r="J70" s="43"/>
      <c r="K70" s="180">
        <v>-128925159</v>
      </c>
      <c r="L70" s="43"/>
      <c r="M70" s="181">
        <v>-29824416</v>
      </c>
      <c r="O70" s="161"/>
      <c r="P70" s="161"/>
      <c r="Q70" s="161"/>
      <c r="R70" s="161"/>
    </row>
    <row r="71" spans="1:18" s="157" customFormat="1" ht="17.850000000000001" customHeight="1">
      <c r="A71" s="154" t="s">
        <v>165</v>
      </c>
      <c r="C71" s="154"/>
      <c r="D71" s="159"/>
      <c r="E71" s="81"/>
      <c r="G71" s="180">
        <v>-2186712</v>
      </c>
      <c r="H71" s="43"/>
      <c r="I71" s="181">
        <v>-749693</v>
      </c>
      <c r="J71" s="43"/>
      <c r="K71" s="180">
        <v>-2186712</v>
      </c>
      <c r="L71" s="43"/>
      <c r="M71" s="181">
        <v>-749693</v>
      </c>
      <c r="O71" s="161"/>
      <c r="P71" s="161"/>
      <c r="Q71" s="161"/>
      <c r="R71" s="161"/>
    </row>
    <row r="72" spans="1:18" s="157" customFormat="1" ht="17.850000000000001" customHeight="1">
      <c r="A72" s="104" t="s">
        <v>152</v>
      </c>
      <c r="B72" s="154"/>
      <c r="C72" s="154"/>
      <c r="D72" s="159"/>
      <c r="G72" s="177">
        <v>3232783</v>
      </c>
      <c r="H72" s="43"/>
      <c r="I72" s="43">
        <v>6162354</v>
      </c>
      <c r="K72" s="177">
        <v>693458</v>
      </c>
      <c r="L72" s="43"/>
      <c r="M72" s="43">
        <v>0</v>
      </c>
      <c r="O72" s="161"/>
      <c r="P72" s="161"/>
      <c r="Q72" s="161"/>
      <c r="R72" s="161"/>
    </row>
    <row r="73" spans="1:18" ht="3.95" customHeight="1">
      <c r="A73" s="104"/>
      <c r="B73" s="2"/>
      <c r="C73" s="159"/>
      <c r="D73" s="81"/>
      <c r="E73" s="81"/>
      <c r="F73" s="157"/>
      <c r="G73" s="182"/>
      <c r="H73" s="165"/>
      <c r="I73" s="183"/>
      <c r="J73" s="157"/>
      <c r="K73" s="182"/>
      <c r="L73" s="165"/>
      <c r="M73" s="183"/>
    </row>
    <row r="74" spans="1:18" s="157" customFormat="1" ht="17.850000000000001" customHeight="1">
      <c r="A74" s="168" t="s">
        <v>258</v>
      </c>
      <c r="B74" s="159"/>
      <c r="C74" s="159"/>
      <c r="D74" s="159"/>
      <c r="E74" s="81"/>
      <c r="G74" s="170">
        <f>SUM(G55:G72)</f>
        <v>-2606703965</v>
      </c>
      <c r="H74" s="165"/>
      <c r="I74" s="171">
        <f>SUM(I55:I72)</f>
        <v>-2259557909</v>
      </c>
      <c r="K74" s="170">
        <f>SUM(K55:K72)</f>
        <v>-2312626870</v>
      </c>
      <c r="L74" s="165"/>
      <c r="M74" s="171">
        <f>SUM(M55:M72)</f>
        <v>-2953710231</v>
      </c>
    </row>
    <row r="75" spans="1:18" s="157" customFormat="1" ht="9.9499999999999993" customHeight="1">
      <c r="A75" s="168"/>
      <c r="B75" s="159"/>
      <c r="C75" s="159"/>
      <c r="D75" s="159"/>
      <c r="E75" s="81"/>
      <c r="G75" s="169"/>
      <c r="H75" s="165"/>
      <c r="I75" s="165"/>
      <c r="K75" s="169"/>
      <c r="L75" s="165"/>
      <c r="M75" s="165"/>
    </row>
    <row r="76" spans="1:18" ht="17.850000000000001" customHeight="1">
      <c r="A76" s="113" t="s">
        <v>153</v>
      </c>
      <c r="B76" s="157"/>
      <c r="C76" s="159"/>
      <c r="D76" s="159"/>
      <c r="E76" s="81"/>
      <c r="G76" s="177"/>
      <c r="J76" s="154"/>
      <c r="K76" s="177"/>
    </row>
    <row r="77" spans="1:18" ht="17.850000000000001" customHeight="1">
      <c r="A77" s="84" t="s">
        <v>154</v>
      </c>
      <c r="B77" s="159"/>
      <c r="C77" s="159"/>
      <c r="D77" s="159"/>
      <c r="E77" s="81"/>
      <c r="G77" s="177">
        <v>9685653775</v>
      </c>
      <c r="I77" s="43">
        <v>6179134859</v>
      </c>
      <c r="J77" s="154"/>
      <c r="K77" s="177">
        <v>6095653775</v>
      </c>
      <c r="M77" s="43">
        <v>4479134859</v>
      </c>
      <c r="O77" s="161"/>
      <c r="P77" s="161"/>
      <c r="Q77" s="161"/>
      <c r="R77" s="161"/>
    </row>
    <row r="78" spans="1:18" ht="17.850000000000001" customHeight="1">
      <c r="A78" s="84" t="s">
        <v>155</v>
      </c>
      <c r="B78" s="159"/>
      <c r="D78" s="157"/>
      <c r="G78" s="177">
        <v>-10455000000</v>
      </c>
      <c r="I78" s="43">
        <v>-4120000000</v>
      </c>
      <c r="K78" s="177">
        <v>-6100000000</v>
      </c>
      <c r="M78" s="43">
        <v>-2920000000</v>
      </c>
      <c r="O78" s="161"/>
      <c r="P78" s="161"/>
      <c r="Q78" s="161"/>
      <c r="R78" s="161"/>
    </row>
    <row r="79" spans="1:18" ht="17.850000000000001" customHeight="1">
      <c r="A79" s="84" t="s">
        <v>166</v>
      </c>
      <c r="D79" s="159"/>
      <c r="E79" s="81"/>
      <c r="G79" s="184">
        <v>0</v>
      </c>
      <c r="I79" s="185">
        <v>0</v>
      </c>
      <c r="J79" s="154"/>
      <c r="K79" s="184">
        <v>144000000</v>
      </c>
      <c r="M79" s="185">
        <v>14500000</v>
      </c>
      <c r="O79" s="161"/>
      <c r="P79" s="161"/>
      <c r="Q79" s="161"/>
      <c r="R79" s="161"/>
    </row>
    <row r="80" spans="1:18" ht="17.850000000000001" customHeight="1">
      <c r="A80" s="84" t="s">
        <v>175</v>
      </c>
      <c r="D80" s="159"/>
      <c r="E80" s="164"/>
      <c r="G80" s="184">
        <v>8997000000</v>
      </c>
      <c r="I80" s="185">
        <v>41031428</v>
      </c>
      <c r="J80" s="154"/>
      <c r="K80" s="184">
        <v>3499000000</v>
      </c>
      <c r="M80" s="185">
        <v>0</v>
      </c>
      <c r="O80" s="161"/>
      <c r="P80" s="161"/>
      <c r="Q80" s="161"/>
      <c r="R80" s="161"/>
    </row>
    <row r="81" spans="1:18" ht="17.850000000000001" customHeight="1">
      <c r="A81" s="84" t="s">
        <v>250</v>
      </c>
      <c r="D81" s="159"/>
      <c r="E81" s="164"/>
      <c r="G81" s="184">
        <v>-125000000</v>
      </c>
      <c r="I81" s="185">
        <v>0</v>
      </c>
      <c r="J81" s="154"/>
      <c r="K81" s="184">
        <v>0</v>
      </c>
      <c r="M81" s="185">
        <v>0</v>
      </c>
      <c r="O81" s="161"/>
      <c r="P81" s="161"/>
      <c r="Q81" s="161"/>
      <c r="R81" s="161"/>
    </row>
    <row r="82" spans="1:18" ht="17.850000000000001" customHeight="1">
      <c r="A82" s="84" t="s">
        <v>194</v>
      </c>
      <c r="D82" s="159"/>
      <c r="E82" s="164"/>
      <c r="G82" s="184">
        <v>7100000000</v>
      </c>
      <c r="I82" s="185">
        <v>5700000000</v>
      </c>
      <c r="J82" s="154"/>
      <c r="K82" s="184">
        <v>4100000000</v>
      </c>
      <c r="M82" s="185">
        <v>5700000000</v>
      </c>
      <c r="O82" s="161"/>
      <c r="P82" s="161"/>
      <c r="Q82" s="161"/>
      <c r="R82" s="161"/>
    </row>
    <row r="83" spans="1:18" ht="17.850000000000001" customHeight="1">
      <c r="A83" s="84" t="s">
        <v>195</v>
      </c>
      <c r="D83" s="159"/>
      <c r="E83" s="164"/>
      <c r="G83" s="184">
        <v>-14569603</v>
      </c>
      <c r="I83" s="185">
        <v>-7039480</v>
      </c>
      <c r="J83" s="154"/>
      <c r="K83" s="184">
        <v>-10776453</v>
      </c>
      <c r="M83" s="185">
        <v>-7039480</v>
      </c>
      <c r="O83" s="161"/>
      <c r="P83" s="161"/>
      <c r="Q83" s="161"/>
      <c r="R83" s="161"/>
    </row>
    <row r="84" spans="1:18" ht="17.850000000000001" customHeight="1">
      <c r="A84" s="84" t="s">
        <v>156</v>
      </c>
      <c r="D84" s="157"/>
      <c r="E84" s="164"/>
      <c r="G84" s="184">
        <v>-11700000000</v>
      </c>
      <c r="I84" s="185">
        <v>-6355000000</v>
      </c>
      <c r="J84" s="154"/>
      <c r="K84" s="177">
        <v>-5200000000</v>
      </c>
      <c r="M84" s="43">
        <v>-3855000000</v>
      </c>
      <c r="O84" s="161"/>
      <c r="P84" s="161"/>
      <c r="Q84" s="161"/>
      <c r="R84" s="161"/>
    </row>
    <row r="85" spans="1:18" ht="17.850000000000001" customHeight="1">
      <c r="A85" s="84" t="s">
        <v>244</v>
      </c>
      <c r="D85" s="157"/>
      <c r="E85" s="164"/>
      <c r="G85" s="184">
        <v>-62810243</v>
      </c>
      <c r="I85" s="185">
        <v>0</v>
      </c>
      <c r="J85" s="154"/>
      <c r="K85" s="177">
        <v>-9543363</v>
      </c>
      <c r="M85" s="43">
        <v>0</v>
      </c>
      <c r="O85" s="161"/>
      <c r="P85" s="161"/>
      <c r="Q85" s="161"/>
      <c r="R85" s="161"/>
    </row>
    <row r="86" spans="1:18" ht="17.850000000000001" customHeight="1">
      <c r="A86" s="84" t="s">
        <v>189</v>
      </c>
      <c r="D86" s="157"/>
      <c r="E86" s="164"/>
      <c r="G86" s="184">
        <v>796965</v>
      </c>
      <c r="I86" s="185">
        <v>1085862698</v>
      </c>
      <c r="J86" s="154"/>
      <c r="K86" s="177">
        <v>796965</v>
      </c>
      <c r="M86" s="43">
        <v>1085862698</v>
      </c>
      <c r="O86" s="161"/>
      <c r="P86" s="161"/>
      <c r="Q86" s="161"/>
      <c r="R86" s="161"/>
    </row>
    <row r="87" spans="1:18" ht="17.850000000000001" customHeight="1">
      <c r="A87" s="154" t="s">
        <v>245</v>
      </c>
      <c r="B87" s="157"/>
      <c r="D87" s="157"/>
      <c r="E87" s="164"/>
      <c r="G87" s="177">
        <v>47890000</v>
      </c>
      <c r="I87" s="43">
        <v>0</v>
      </c>
      <c r="K87" s="177">
        <v>7740000</v>
      </c>
      <c r="M87" s="43">
        <v>0</v>
      </c>
      <c r="O87" s="161"/>
      <c r="P87" s="161"/>
      <c r="Q87" s="161"/>
      <c r="R87" s="161"/>
    </row>
    <row r="88" spans="1:18" ht="17.850000000000001" customHeight="1">
      <c r="A88" s="104" t="s">
        <v>121</v>
      </c>
      <c r="B88" s="84"/>
      <c r="D88" s="159"/>
      <c r="E88" s="81"/>
      <c r="G88" s="169">
        <v>-1067528143</v>
      </c>
      <c r="H88" s="161"/>
      <c r="I88" s="165">
        <v>-1560533324</v>
      </c>
      <c r="J88" s="157"/>
      <c r="K88" s="169">
        <v>-799650978</v>
      </c>
      <c r="L88" s="161"/>
      <c r="M88" s="165">
        <v>-1198795953</v>
      </c>
      <c r="O88" s="161"/>
      <c r="P88" s="161"/>
      <c r="Q88" s="161"/>
      <c r="R88" s="161"/>
    </row>
    <row r="89" spans="1:18" ht="17.850000000000001" customHeight="1">
      <c r="A89" s="104" t="s">
        <v>246</v>
      </c>
      <c r="B89" s="84"/>
      <c r="D89" s="159"/>
      <c r="E89" s="81"/>
      <c r="G89" s="169"/>
      <c r="H89" s="161"/>
      <c r="I89" s="165"/>
      <c r="J89" s="157"/>
      <c r="K89" s="169"/>
      <c r="L89" s="161"/>
      <c r="M89" s="165"/>
      <c r="O89" s="161"/>
      <c r="P89" s="161"/>
      <c r="Q89" s="161"/>
      <c r="R89" s="161"/>
    </row>
    <row r="90" spans="1:18" ht="17.850000000000001" customHeight="1">
      <c r="B90" s="104" t="s">
        <v>117</v>
      </c>
      <c r="D90" s="159"/>
      <c r="E90" s="81"/>
      <c r="G90" s="169">
        <v>-255826027</v>
      </c>
      <c r="H90" s="161"/>
      <c r="I90" s="165">
        <v>0</v>
      </c>
      <c r="J90" s="157"/>
      <c r="K90" s="169">
        <v>0</v>
      </c>
      <c r="L90" s="161"/>
      <c r="M90" s="165">
        <v>0</v>
      </c>
    </row>
    <row r="91" spans="1:18" ht="17.850000000000001" customHeight="1">
      <c r="A91" s="19" t="s">
        <v>157</v>
      </c>
      <c r="B91" s="157"/>
      <c r="C91" s="159"/>
      <c r="D91" s="81"/>
      <c r="E91" s="81"/>
      <c r="F91" s="157"/>
      <c r="G91" s="169">
        <v>0</v>
      </c>
      <c r="H91" s="161"/>
      <c r="I91" s="165">
        <v>15</v>
      </c>
      <c r="J91" s="157"/>
      <c r="K91" s="184">
        <v>0</v>
      </c>
      <c r="M91" s="185">
        <v>0</v>
      </c>
      <c r="O91" s="161"/>
      <c r="P91" s="161"/>
      <c r="Q91" s="161"/>
      <c r="R91" s="161"/>
    </row>
    <row r="92" spans="1:18" ht="17.850000000000001" customHeight="1">
      <c r="A92" s="19" t="s">
        <v>206</v>
      </c>
      <c r="B92" s="157"/>
      <c r="C92" s="159"/>
      <c r="D92" s="81"/>
      <c r="E92" s="81"/>
      <c r="F92" s="157"/>
      <c r="G92" s="169">
        <v>0</v>
      </c>
      <c r="H92" s="161"/>
      <c r="I92" s="165">
        <v>-80000000</v>
      </c>
      <c r="J92" s="157"/>
      <c r="K92" s="184">
        <v>0</v>
      </c>
      <c r="M92" s="185">
        <v>0</v>
      </c>
      <c r="O92" s="161"/>
      <c r="P92" s="161"/>
      <c r="Q92" s="161"/>
      <c r="R92" s="161"/>
    </row>
    <row r="93" spans="1:18" ht="3.95" customHeight="1">
      <c r="A93" s="113"/>
      <c r="D93" s="157"/>
      <c r="E93" s="164"/>
      <c r="G93" s="186"/>
      <c r="I93" s="187"/>
      <c r="J93" s="154"/>
      <c r="K93" s="186"/>
      <c r="M93" s="187"/>
    </row>
    <row r="94" spans="1:18" ht="17.850000000000001" customHeight="1">
      <c r="A94" s="168" t="s">
        <v>247</v>
      </c>
      <c r="C94" s="159"/>
      <c r="D94" s="159"/>
      <c r="E94" s="81"/>
      <c r="G94" s="172">
        <f>SUM(G77:G92)</f>
        <v>2150606724</v>
      </c>
      <c r="H94" s="165"/>
      <c r="I94" s="173">
        <f>SUM(I77:I92)</f>
        <v>883456196</v>
      </c>
      <c r="J94" s="154"/>
      <c r="K94" s="172">
        <f>SUM(K77:K92)</f>
        <v>1727219946</v>
      </c>
      <c r="L94" s="165"/>
      <c r="M94" s="173">
        <f>SUM(M77:M92)</f>
        <v>3298662124</v>
      </c>
    </row>
    <row r="95" spans="1:18" ht="17.25" customHeight="1"/>
    <row r="96" spans="1:18" s="157" customFormat="1" ht="21.95" customHeight="1">
      <c r="A96" s="134" t="s">
        <v>31</v>
      </c>
      <c r="B96" s="155"/>
      <c r="C96" s="155"/>
      <c r="D96" s="155"/>
      <c r="E96" s="155"/>
      <c r="F96" s="155"/>
      <c r="G96" s="156"/>
      <c r="H96" s="156"/>
      <c r="I96" s="156"/>
      <c r="J96" s="156"/>
      <c r="K96" s="156"/>
      <c r="L96" s="156"/>
      <c r="M96" s="156"/>
    </row>
    <row r="97" spans="1:13" s="157" customFormat="1" ht="21.75" customHeight="1">
      <c r="A97" s="113" t="s">
        <v>0</v>
      </c>
      <c r="B97" s="154"/>
      <c r="C97" s="154"/>
      <c r="D97" s="154"/>
      <c r="E97" s="154"/>
      <c r="F97" s="154"/>
      <c r="G97" s="43"/>
      <c r="H97" s="43"/>
      <c r="I97" s="43"/>
      <c r="J97" s="43"/>
      <c r="K97" s="43"/>
      <c r="L97" s="43"/>
      <c r="M97" s="43"/>
    </row>
    <row r="98" spans="1:13" s="157" customFormat="1" ht="21.75" customHeight="1">
      <c r="A98" s="113" t="s">
        <v>126</v>
      </c>
      <c r="B98" s="154"/>
      <c r="C98" s="154"/>
      <c r="D98" s="154"/>
      <c r="E98" s="154"/>
      <c r="F98" s="154"/>
      <c r="G98" s="43"/>
      <c r="H98" s="43"/>
      <c r="I98" s="43"/>
      <c r="J98" s="43"/>
      <c r="K98" s="43"/>
      <c r="L98" s="43"/>
      <c r="M98" s="43"/>
    </row>
    <row r="99" spans="1:13" s="157" customFormat="1" ht="21.75" customHeight="1">
      <c r="A99" s="117" t="str">
        <f>A3</f>
        <v>สำหรับงวดเก้าเดือนสิ้นสุดวันที่ 30 กันยายน พ.ศ. 2563</v>
      </c>
      <c r="B99" s="155"/>
      <c r="C99" s="155"/>
      <c r="D99" s="155"/>
      <c r="E99" s="155"/>
      <c r="F99" s="155"/>
      <c r="G99" s="156"/>
      <c r="H99" s="156"/>
      <c r="I99" s="156"/>
      <c r="J99" s="156"/>
      <c r="K99" s="156"/>
      <c r="L99" s="156"/>
      <c r="M99" s="156"/>
    </row>
    <row r="100" spans="1:13" s="157" customFormat="1" ht="21.75" customHeight="1">
      <c r="A100" s="154"/>
      <c r="B100" s="154"/>
      <c r="C100" s="154"/>
      <c r="D100" s="154"/>
      <c r="E100" s="154"/>
      <c r="F100" s="154"/>
      <c r="G100" s="43"/>
      <c r="H100" s="43"/>
      <c r="I100" s="43"/>
      <c r="J100" s="43"/>
      <c r="K100" s="43"/>
      <c r="L100" s="43"/>
      <c r="M100" s="43"/>
    </row>
    <row r="101" spans="1:13" ht="21.75" customHeight="1">
      <c r="G101" s="202" t="s">
        <v>2</v>
      </c>
      <c r="H101" s="202"/>
      <c r="I101" s="202"/>
      <c r="J101" s="4"/>
      <c r="K101" s="202" t="s">
        <v>3</v>
      </c>
      <c r="L101" s="202"/>
      <c r="M101" s="202"/>
    </row>
    <row r="102" spans="1:13" ht="21.75" customHeight="1">
      <c r="G102" s="13" t="s">
        <v>180</v>
      </c>
      <c r="H102" s="73"/>
      <c r="I102" s="13" t="s">
        <v>163</v>
      </c>
      <c r="J102" s="13"/>
      <c r="K102" s="13" t="s">
        <v>180</v>
      </c>
      <c r="L102" s="73"/>
      <c r="M102" s="13" t="s">
        <v>163</v>
      </c>
    </row>
    <row r="103" spans="1:13" ht="21.75" customHeight="1">
      <c r="A103" s="113"/>
      <c r="C103" s="157"/>
      <c r="D103" s="157"/>
      <c r="E103" s="81"/>
      <c r="F103" s="81"/>
      <c r="G103" s="76" t="s">
        <v>6</v>
      </c>
      <c r="H103" s="13"/>
      <c r="I103" s="76" t="s">
        <v>6</v>
      </c>
      <c r="J103" s="13"/>
      <c r="K103" s="76" t="s">
        <v>6</v>
      </c>
      <c r="L103" s="13"/>
      <c r="M103" s="76" t="s">
        <v>6</v>
      </c>
    </row>
    <row r="104" spans="1:13" ht="21.75" customHeight="1">
      <c r="A104" s="113" t="s">
        <v>179</v>
      </c>
      <c r="B104" s="157"/>
      <c r="D104" s="157"/>
      <c r="E104" s="81"/>
      <c r="G104" s="177">
        <f>SUM(G94,G74,G44)</f>
        <v>1024133692</v>
      </c>
      <c r="I104" s="43">
        <f>SUM(I94,I74,I44)</f>
        <v>-184658965</v>
      </c>
      <c r="J104" s="154"/>
      <c r="K104" s="177">
        <f>SUM(K94,K74,K44)</f>
        <v>107896616</v>
      </c>
      <c r="M104" s="43">
        <f>SUM(M94,M74,M44)</f>
        <v>1361311903</v>
      </c>
    </row>
    <row r="105" spans="1:13" ht="21.75" customHeight="1">
      <c r="A105" s="154" t="s">
        <v>158</v>
      </c>
      <c r="D105" s="157"/>
      <c r="E105" s="81"/>
      <c r="G105" s="177">
        <v>2680759857</v>
      </c>
      <c r="I105" s="43">
        <v>3172220811</v>
      </c>
      <c r="J105" s="154"/>
      <c r="K105" s="177">
        <v>867539934</v>
      </c>
      <c r="M105" s="43">
        <v>286177141</v>
      </c>
    </row>
    <row r="106" spans="1:13" ht="21.75" customHeight="1">
      <c r="A106" s="84" t="s">
        <v>159</v>
      </c>
      <c r="D106" s="157"/>
      <c r="E106" s="81"/>
      <c r="G106" s="177"/>
      <c r="J106" s="154"/>
      <c r="K106" s="177"/>
    </row>
    <row r="107" spans="1:13" ht="21.75" customHeight="1">
      <c r="A107" s="84"/>
      <c r="B107" s="84" t="s">
        <v>160</v>
      </c>
      <c r="D107" s="157"/>
      <c r="E107" s="81"/>
      <c r="G107" s="45">
        <v>1691448</v>
      </c>
      <c r="I107" s="156">
        <v>-25388187</v>
      </c>
      <c r="J107" s="154"/>
      <c r="K107" s="45">
        <v>0</v>
      </c>
      <c r="M107" s="156">
        <v>0</v>
      </c>
    </row>
    <row r="108" spans="1:13" ht="6" customHeight="1">
      <c r="A108" s="84"/>
      <c r="B108" s="84"/>
      <c r="D108" s="157"/>
      <c r="E108" s="81"/>
      <c r="G108" s="177"/>
      <c r="J108" s="154"/>
      <c r="K108" s="177"/>
    </row>
    <row r="109" spans="1:13" ht="21.75" customHeight="1" thickBot="1">
      <c r="A109" s="93" t="s">
        <v>161</v>
      </c>
      <c r="D109" s="157"/>
      <c r="E109" s="81"/>
      <c r="G109" s="188">
        <f>SUM(G104:G107)</f>
        <v>3706584997</v>
      </c>
      <c r="I109" s="189">
        <f>SUM(I104:I107)</f>
        <v>2962173659</v>
      </c>
      <c r="J109" s="154"/>
      <c r="K109" s="188">
        <f>SUM(K104:K107)</f>
        <v>975436550</v>
      </c>
      <c r="M109" s="189">
        <f>SUM(M104:M107)</f>
        <v>1647489044</v>
      </c>
    </row>
    <row r="110" spans="1:13" ht="21.75" customHeight="1" thickTop="1">
      <c r="A110" s="93"/>
      <c r="D110" s="157"/>
      <c r="E110" s="81"/>
      <c r="G110" s="177"/>
      <c r="J110" s="154"/>
      <c r="K110" s="177"/>
    </row>
    <row r="111" spans="1:13" ht="21.75" customHeight="1">
      <c r="A111" s="93" t="s">
        <v>162</v>
      </c>
      <c r="B111" s="157"/>
      <c r="C111" s="84"/>
      <c r="D111" s="84"/>
      <c r="E111" s="190"/>
      <c r="F111" s="86"/>
      <c r="G111" s="91"/>
      <c r="H111" s="86"/>
      <c r="I111" s="92"/>
      <c r="J111" s="86"/>
      <c r="K111" s="91"/>
      <c r="L111" s="86"/>
      <c r="M111" s="92"/>
    </row>
    <row r="112" spans="1:13" ht="6" customHeight="1">
      <c r="B112" s="84"/>
      <c r="D112" s="157"/>
      <c r="E112" s="81"/>
      <c r="G112" s="177"/>
      <c r="J112" s="154"/>
      <c r="K112" s="177"/>
    </row>
    <row r="113" spans="1:13" ht="21.75" customHeight="1">
      <c r="A113" s="84" t="s">
        <v>196</v>
      </c>
      <c r="B113" s="157"/>
      <c r="C113" s="84"/>
      <c r="D113" s="84"/>
      <c r="E113" s="190"/>
      <c r="F113" s="86"/>
      <c r="G113" s="91">
        <v>749587914</v>
      </c>
      <c r="H113" s="86"/>
      <c r="I113" s="92">
        <v>634484042</v>
      </c>
      <c r="J113" s="86"/>
      <c r="K113" s="91">
        <v>671853406.30521691</v>
      </c>
      <c r="L113" s="86"/>
      <c r="M113" s="92">
        <v>81830282.32915099</v>
      </c>
    </row>
    <row r="114" spans="1:13" ht="21.75" customHeight="1">
      <c r="A114" s="84" t="s">
        <v>197</v>
      </c>
      <c r="B114" s="157"/>
      <c r="C114" s="84"/>
      <c r="D114" s="84"/>
      <c r="E114" s="190"/>
      <c r="F114" s="86"/>
      <c r="G114" s="91">
        <v>248550931</v>
      </c>
      <c r="H114" s="86"/>
      <c r="I114" s="92">
        <v>221653454</v>
      </c>
      <c r="J114" s="86"/>
      <c r="K114" s="91">
        <v>98189938.714783013</v>
      </c>
      <c r="L114" s="86"/>
      <c r="M114" s="92">
        <v>15589194.000849001</v>
      </c>
    </row>
    <row r="115" spans="1:13" ht="21.75" customHeight="1">
      <c r="A115" s="154" t="s">
        <v>248</v>
      </c>
      <c r="E115" s="178"/>
      <c r="G115" s="191">
        <v>61861523</v>
      </c>
      <c r="H115" s="192"/>
      <c r="I115" s="193" t="s">
        <v>228</v>
      </c>
      <c r="J115" s="192"/>
      <c r="K115" s="191">
        <v>17823919.012480449</v>
      </c>
      <c r="L115" s="192"/>
      <c r="M115" s="193" t="s">
        <v>228</v>
      </c>
    </row>
    <row r="116" spans="1:13" ht="21.75" customHeight="1">
      <c r="A116" s="154" t="s">
        <v>170</v>
      </c>
      <c r="E116" s="178"/>
      <c r="G116" s="191">
        <v>13491479</v>
      </c>
      <c r="H116" s="192"/>
      <c r="I116" s="193">
        <v>12681537</v>
      </c>
      <c r="J116" s="192"/>
      <c r="K116" s="191">
        <v>0</v>
      </c>
      <c r="L116" s="192"/>
      <c r="M116" s="193">
        <v>0</v>
      </c>
    </row>
    <row r="117" spans="1:13" ht="21.75" customHeight="1">
      <c r="A117" s="154" t="s">
        <v>266</v>
      </c>
      <c r="E117" s="178"/>
      <c r="G117" s="191"/>
      <c r="H117" s="192"/>
      <c r="I117" s="193"/>
      <c r="J117" s="192"/>
      <c r="K117" s="191"/>
      <c r="L117" s="192"/>
      <c r="M117" s="193"/>
    </row>
    <row r="118" spans="1:13" ht="21.75" customHeight="1">
      <c r="B118" s="154" t="s">
        <v>267</v>
      </c>
      <c r="G118" s="191">
        <v>242915209</v>
      </c>
      <c r="H118" s="192"/>
      <c r="I118" s="193">
        <v>0</v>
      </c>
      <c r="J118" s="192"/>
      <c r="K118" s="191">
        <v>0</v>
      </c>
      <c r="L118" s="192"/>
      <c r="M118" s="193">
        <v>0</v>
      </c>
    </row>
    <row r="119" spans="1:13" ht="21.75" customHeight="1">
      <c r="E119" s="178"/>
      <c r="G119" s="193"/>
      <c r="H119" s="192"/>
      <c r="I119" s="193"/>
      <c r="J119" s="192"/>
      <c r="K119" s="193"/>
      <c r="L119" s="192"/>
      <c r="M119" s="193"/>
    </row>
    <row r="120" spans="1:13" ht="21.75" customHeight="1">
      <c r="E120" s="178"/>
      <c r="G120" s="193"/>
      <c r="H120" s="192"/>
      <c r="I120" s="193"/>
      <c r="J120" s="192"/>
      <c r="K120" s="193"/>
      <c r="L120" s="192"/>
      <c r="M120" s="193"/>
    </row>
    <row r="121" spans="1:13" ht="21.75" customHeight="1">
      <c r="E121" s="178"/>
      <c r="G121" s="193"/>
      <c r="H121" s="192"/>
      <c r="I121" s="193"/>
      <c r="J121" s="192"/>
      <c r="K121" s="193"/>
      <c r="L121" s="192"/>
      <c r="M121" s="193"/>
    </row>
    <row r="122" spans="1:13" ht="21.75" customHeight="1">
      <c r="E122" s="178"/>
      <c r="G122" s="193"/>
      <c r="H122" s="192"/>
      <c r="I122" s="193"/>
      <c r="J122" s="192"/>
      <c r="K122" s="193"/>
      <c r="L122" s="192"/>
      <c r="M122" s="193"/>
    </row>
    <row r="123" spans="1:13" ht="21.75" customHeight="1">
      <c r="E123" s="178"/>
      <c r="G123" s="193"/>
      <c r="H123" s="192"/>
      <c r="I123" s="193"/>
      <c r="J123" s="192"/>
      <c r="K123" s="193"/>
      <c r="L123" s="192"/>
      <c r="M123" s="193"/>
    </row>
    <row r="124" spans="1:13" ht="21.75" customHeight="1">
      <c r="E124" s="178"/>
      <c r="G124" s="193"/>
      <c r="H124" s="192"/>
      <c r="I124" s="193"/>
      <c r="J124" s="192"/>
      <c r="K124" s="193"/>
      <c r="L124" s="192"/>
      <c r="M124" s="193"/>
    </row>
    <row r="125" spans="1:13" ht="21.75" customHeight="1">
      <c r="E125" s="178"/>
      <c r="G125" s="193"/>
      <c r="H125" s="192"/>
      <c r="I125" s="193"/>
      <c r="J125" s="192"/>
      <c r="K125" s="193"/>
      <c r="L125" s="192"/>
      <c r="M125" s="193"/>
    </row>
    <row r="126" spans="1:13" ht="21.75" customHeight="1">
      <c r="E126" s="178"/>
      <c r="G126" s="193"/>
      <c r="H126" s="192"/>
      <c r="I126" s="193"/>
      <c r="J126" s="192"/>
      <c r="K126" s="193"/>
      <c r="L126" s="192"/>
      <c r="M126" s="193"/>
    </row>
    <row r="127" spans="1:13" ht="21.75" customHeight="1">
      <c r="E127" s="178"/>
      <c r="G127" s="193"/>
      <c r="H127" s="192"/>
      <c r="I127" s="193"/>
      <c r="J127" s="192"/>
      <c r="K127" s="193"/>
      <c r="L127" s="192"/>
      <c r="M127" s="193"/>
    </row>
    <row r="128" spans="1:13" ht="21.75" customHeight="1">
      <c r="E128" s="178"/>
      <c r="G128" s="193"/>
      <c r="H128" s="192"/>
      <c r="I128" s="193"/>
      <c r="J128" s="192"/>
      <c r="K128" s="193"/>
      <c r="L128" s="192"/>
      <c r="M128" s="193"/>
    </row>
    <row r="129" spans="1:13" ht="21.75" customHeight="1">
      <c r="E129" s="178"/>
      <c r="G129" s="193"/>
      <c r="H129" s="192"/>
      <c r="I129" s="193"/>
      <c r="J129" s="192"/>
      <c r="K129" s="193"/>
      <c r="L129" s="192"/>
      <c r="M129" s="193"/>
    </row>
    <row r="130" spans="1:13" ht="21.75" customHeight="1">
      <c r="E130" s="178"/>
      <c r="G130" s="193"/>
      <c r="H130" s="192"/>
      <c r="I130" s="193"/>
      <c r="J130" s="192"/>
      <c r="K130" s="193"/>
      <c r="L130" s="192"/>
      <c r="M130" s="193"/>
    </row>
    <row r="131" spans="1:13" ht="21.75" customHeight="1">
      <c r="E131" s="178"/>
      <c r="G131" s="193"/>
      <c r="H131" s="192"/>
      <c r="I131" s="193"/>
      <c r="J131" s="192"/>
      <c r="K131" s="193"/>
      <c r="L131" s="192"/>
      <c r="M131" s="193"/>
    </row>
    <row r="132" spans="1:13" ht="21.75" customHeight="1">
      <c r="E132" s="178"/>
      <c r="G132" s="193"/>
      <c r="H132" s="192"/>
      <c r="I132" s="193"/>
      <c r="J132" s="192"/>
      <c r="K132" s="193"/>
      <c r="L132" s="192"/>
      <c r="M132" s="193"/>
    </row>
    <row r="133" spans="1:13" ht="21.75" customHeight="1">
      <c r="E133" s="178"/>
      <c r="G133" s="193"/>
      <c r="H133" s="192"/>
      <c r="I133" s="193"/>
      <c r="J133" s="192"/>
      <c r="K133" s="193"/>
      <c r="L133" s="192"/>
      <c r="M133" s="193"/>
    </row>
    <row r="134" spans="1:13" ht="21.75" customHeight="1">
      <c r="E134" s="178"/>
      <c r="G134" s="193"/>
      <c r="H134" s="192"/>
      <c r="I134" s="193"/>
      <c r="J134" s="192"/>
      <c r="K134" s="193"/>
      <c r="L134" s="192"/>
      <c r="M134" s="193"/>
    </row>
    <row r="135" spans="1:13" ht="21.75" customHeight="1">
      <c r="E135" s="178"/>
      <c r="G135" s="193"/>
      <c r="H135" s="192"/>
      <c r="I135" s="193"/>
      <c r="J135" s="192"/>
      <c r="K135" s="193"/>
      <c r="L135" s="192"/>
      <c r="M135" s="193"/>
    </row>
    <row r="136" spans="1:13" ht="17.25" customHeight="1">
      <c r="E136" s="178"/>
      <c r="G136" s="193"/>
      <c r="H136" s="192"/>
      <c r="I136" s="193"/>
      <c r="J136" s="192"/>
      <c r="K136" s="193"/>
      <c r="L136" s="192"/>
      <c r="M136" s="193"/>
    </row>
    <row r="137" spans="1:13" ht="21.95" customHeight="1">
      <c r="A137" s="134" t="s">
        <v>31</v>
      </c>
      <c r="B137" s="155"/>
      <c r="C137" s="155"/>
      <c r="D137" s="155"/>
      <c r="E137" s="155"/>
      <c r="F137" s="155"/>
      <c r="G137" s="156"/>
      <c r="H137" s="156"/>
      <c r="I137" s="156"/>
      <c r="J137" s="156"/>
      <c r="K137" s="156"/>
      <c r="L137" s="156"/>
      <c r="M137" s="156"/>
    </row>
  </sheetData>
  <mergeCells count="6">
    <mergeCell ref="G5:I5"/>
    <mergeCell ref="K5:M5"/>
    <mergeCell ref="G51:I51"/>
    <mergeCell ref="K51:M51"/>
    <mergeCell ref="G101:I101"/>
    <mergeCell ref="K101:M101"/>
  </mergeCells>
  <pageMargins left="0.8" right="0.34" top="0.5" bottom="0.37" header="0.49" footer="0.18"/>
  <pageSetup paperSize="9" scale="93" firstPageNumber="11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6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2-4</vt:lpstr>
      <vt:lpstr>5-6 (3m)</vt:lpstr>
      <vt:lpstr>7-8 (9m) </vt:lpstr>
      <vt:lpstr>9</vt:lpstr>
      <vt:lpstr>10</vt:lpstr>
      <vt:lpstr>11-13</vt:lpstr>
      <vt:lpstr>'2-4'!Print_Area</vt:lpstr>
      <vt:lpstr>'5-6 (3m)'!Print_Area</vt:lpstr>
      <vt:lpstr>'7-8 (9m) 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Aree Tansutthiwong</cp:lastModifiedBy>
  <cp:lastPrinted>2020-11-13T08:26:46Z</cp:lastPrinted>
  <dcterms:created xsi:type="dcterms:W3CDTF">2016-09-01T08:36:04Z</dcterms:created>
  <dcterms:modified xsi:type="dcterms:W3CDTF">2020-11-13T08:26:52Z</dcterms:modified>
</cp:coreProperties>
</file>