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R:\ACD\WHA Corporation Co.,Ltd\WHA Corporation 2024\Q3 2024\FS Draft Q3 2024\WHA Corporation PCL_Q3'Sep24 (1)\"/>
    </mc:Choice>
  </mc:AlternateContent>
  <xr:revisionPtr revIDLastSave="0" documentId="13_ncr:1_{828FE17C-3C47-4FBD-8C1D-C778562F0890}" xr6:coauthVersionLast="47" xr6:coauthVersionMax="47" xr10:uidLastSave="{00000000-0000-0000-0000-000000000000}"/>
  <bookViews>
    <workbookView xWindow="-113" yWindow="-113" windowWidth="24267" windowHeight="13023" xr2:uid="{C6FD0F13-AAC4-494D-81CB-6D384D1E5D73}"/>
  </bookViews>
  <sheets>
    <sheet name="2-4" sheetId="9" r:id="rId1"/>
    <sheet name="5-6 (3M)" sheetId="8" r:id="rId2"/>
    <sheet name="7-8 (9M)" sheetId="2" r:id="rId3"/>
    <sheet name="9" sheetId="4" r:id="rId4"/>
    <sheet name="10" sheetId="5" r:id="rId5"/>
    <sheet name="11-13" sheetId="6" r:id="rId6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16" i="4" l="1"/>
  <c r="O25" i="5" l="1"/>
  <c r="O34" i="4" l="1"/>
  <c r="AA29" i="4" l="1"/>
  <c r="I121" i="6" l="1"/>
  <c r="K121" i="6"/>
  <c r="M121" i="6"/>
  <c r="I42" i="6"/>
  <c r="K42" i="6"/>
  <c r="M42" i="6"/>
  <c r="S28" i="5"/>
  <c r="Q28" i="5"/>
  <c r="O28" i="5"/>
  <c r="M28" i="5"/>
  <c r="K28" i="5"/>
  <c r="I28" i="5"/>
  <c r="G28" i="5"/>
  <c r="U25" i="5"/>
  <c r="U24" i="5"/>
  <c r="U23" i="5"/>
  <c r="Y37" i="4"/>
  <c r="S37" i="4"/>
  <c r="M37" i="4"/>
  <c r="K37" i="4"/>
  <c r="I37" i="4"/>
  <c r="G37" i="4"/>
  <c r="AA32" i="4"/>
  <c r="AE32" i="4" s="1"/>
  <c r="AE29" i="4"/>
  <c r="A52" i="8"/>
  <c r="A53" i="2" s="1"/>
  <c r="I66" i="2"/>
  <c r="K66" i="2"/>
  <c r="M66" i="2"/>
  <c r="I72" i="2"/>
  <c r="K72" i="2"/>
  <c r="M72" i="2"/>
  <c r="I16" i="2"/>
  <c r="I23" i="2" s="1"/>
  <c r="I26" i="2" s="1"/>
  <c r="K16" i="2"/>
  <c r="K23" i="2" s="1"/>
  <c r="K26" i="2" s="1"/>
  <c r="M16" i="2"/>
  <c r="M23" i="2" s="1"/>
  <c r="M26" i="2" s="1"/>
  <c r="I37" i="2"/>
  <c r="K37" i="2"/>
  <c r="M37" i="2"/>
  <c r="H65" i="8"/>
  <c r="J65" i="8"/>
  <c r="L65" i="8"/>
  <c r="H71" i="8"/>
  <c r="J71" i="8"/>
  <c r="L71" i="8"/>
  <c r="H16" i="8"/>
  <c r="H23" i="8" s="1"/>
  <c r="H26" i="8" s="1"/>
  <c r="J16" i="8"/>
  <c r="L16" i="8"/>
  <c r="L23" i="8" s="1"/>
  <c r="L26" i="8" s="1"/>
  <c r="H37" i="8"/>
  <c r="J37" i="8"/>
  <c r="L37" i="8"/>
  <c r="M126" i="9"/>
  <c r="M129" i="9" s="1"/>
  <c r="K126" i="9"/>
  <c r="K129" i="9" s="1"/>
  <c r="I126" i="9"/>
  <c r="I129" i="9" s="1"/>
  <c r="A100" i="9"/>
  <c r="M93" i="9"/>
  <c r="K93" i="9"/>
  <c r="I93" i="9"/>
  <c r="M79" i="9"/>
  <c r="K79" i="9"/>
  <c r="I79" i="9"/>
  <c r="A53" i="9"/>
  <c r="M44" i="9"/>
  <c r="K44" i="9"/>
  <c r="I44" i="9"/>
  <c r="M25" i="9"/>
  <c r="K25" i="9"/>
  <c r="I25" i="9"/>
  <c r="AA19" i="4"/>
  <c r="AE19" i="4" s="1"/>
  <c r="U16" i="5"/>
  <c r="J23" i="8" l="1"/>
  <c r="J26" i="8" s="1"/>
  <c r="M46" i="9"/>
  <c r="I95" i="9"/>
  <c r="I131" i="9" s="1"/>
  <c r="M95" i="9"/>
  <c r="M131" i="9" s="1"/>
  <c r="I46" i="9"/>
  <c r="K46" i="9"/>
  <c r="U28" i="5"/>
  <c r="K95" i="9"/>
  <c r="K131" i="9" s="1"/>
  <c r="A3" i="5" l="1"/>
  <c r="A56" i="2"/>
  <c r="A55" i="8"/>
  <c r="A96" i="8"/>
  <c r="L46" i="8"/>
  <c r="J46" i="8"/>
  <c r="H46" i="8"/>
  <c r="L48" i="8" l="1"/>
  <c r="L50" i="8" s="1"/>
  <c r="H48" i="8"/>
  <c r="H50" i="8" s="1"/>
  <c r="J48" i="8"/>
  <c r="J50" i="8" s="1"/>
  <c r="G26" i="4"/>
  <c r="AE16" i="4"/>
  <c r="U15" i="5" l="1"/>
  <c r="I82" i="6" l="1"/>
  <c r="I49" i="6"/>
  <c r="I123" i="6" l="1"/>
  <c r="I128" i="6" s="1"/>
  <c r="M82" i="6"/>
  <c r="M49" i="6"/>
  <c r="U17" i="5"/>
  <c r="Y26" i="4"/>
  <c r="W26" i="4"/>
  <c r="M26" i="4"/>
  <c r="K26" i="4"/>
  <c r="I26" i="4"/>
  <c r="AA18" i="4"/>
  <c r="AE18" i="4" s="1"/>
  <c r="AA21" i="4"/>
  <c r="AE21" i="4" s="1"/>
  <c r="M123" i="6" l="1"/>
  <c r="M128" i="6" s="1"/>
  <c r="M46" i="2"/>
  <c r="I46" i="2"/>
  <c r="I49" i="2" l="1"/>
  <c r="I51" i="2" s="1"/>
  <c r="A96" i="2"/>
  <c r="M49" i="2"/>
  <c r="M51" i="2" s="1"/>
  <c r="A98" i="6" l="1"/>
  <c r="A55" i="6"/>
  <c r="S20" i="5" l="1"/>
  <c r="Q20" i="5"/>
  <c r="M20" i="5"/>
  <c r="K20" i="5"/>
  <c r="I20" i="5"/>
  <c r="G20" i="5"/>
  <c r="K46" i="2"/>
  <c r="K49" i="2" l="1"/>
  <c r="K51" i="2" l="1"/>
  <c r="U20" i="5" l="1"/>
  <c r="O20" i="5"/>
  <c r="K82" i="6" l="1"/>
  <c r="K49" i="6" l="1"/>
  <c r="K123" i="6" s="1"/>
  <c r="K128" i="6" s="1"/>
  <c r="S26" i="4" l="1"/>
  <c r="U26" i="4" l="1"/>
  <c r="Q26" i="4" l="1"/>
  <c r="AC26" i="4" l="1"/>
  <c r="AA23" i="4" l="1"/>
  <c r="AE23" i="4" s="1"/>
  <c r="O26" i="4"/>
  <c r="AE26" i="4" l="1"/>
  <c r="AA26" i="4"/>
  <c r="AC37" i="4" l="1"/>
  <c r="W37" i="4" l="1"/>
  <c r="Q37" i="4" l="1"/>
  <c r="G46" i="2"/>
  <c r="F46" i="8" l="1"/>
  <c r="G37" i="2" l="1"/>
  <c r="G49" i="2" s="1"/>
  <c r="U37" i="4"/>
  <c r="F37" i="8" l="1"/>
  <c r="F48" i="8" s="1"/>
  <c r="AA30" i="4" l="1"/>
  <c r="AE30" i="4" l="1"/>
  <c r="G121" i="6" l="1"/>
  <c r="G79" i="9" l="1"/>
  <c r="G25" i="9" l="1"/>
  <c r="G93" i="9" l="1"/>
  <c r="G95" i="9" s="1"/>
  <c r="G16" i="2" l="1"/>
  <c r="F16" i="8" l="1"/>
  <c r="G82" i="6" l="1"/>
  <c r="G42" i="6" l="1"/>
  <c r="G49" i="6" s="1"/>
  <c r="G123" i="6" s="1"/>
  <c r="G128" i="6" s="1"/>
  <c r="G23" i="2"/>
  <c r="G26" i="2" s="1"/>
  <c r="G51" i="2" s="1"/>
  <c r="F23" i="8" l="1"/>
  <c r="F26" i="8" s="1"/>
  <c r="F50" i="8" s="1"/>
  <c r="G66" i="2" l="1"/>
  <c r="G44" i="9"/>
  <c r="G46" i="9" s="1"/>
  <c r="G72" i="2"/>
  <c r="AA34" i="4"/>
  <c r="O37" i="4"/>
  <c r="F71" i="8" l="1"/>
  <c r="F65" i="8"/>
  <c r="AE34" i="4"/>
  <c r="AE37" i="4" s="1"/>
  <c r="AA37" i="4"/>
  <c r="G126" i="9" l="1"/>
  <c r="G129" i="9" s="1"/>
  <c r="G131" i="9" s="1"/>
</calcChain>
</file>

<file path=xl/sharedStrings.xml><?xml version="1.0" encoding="utf-8"?>
<sst xmlns="http://schemas.openxmlformats.org/spreadsheetml/2006/main" count="550" uniqueCount="274">
  <si>
    <t>บริษัท ดับบลิวเอชเอ คอร์ปอเรชั่น จำกัด (มหาชน)</t>
  </si>
  <si>
    <t>งบฐานะการเงิน</t>
  </si>
  <si>
    <t>ณ วันที่ 30 กันยายน พ.ศ. 2567</t>
  </si>
  <si>
    <t>ข้อมูลทางการเงินรวม</t>
  </si>
  <si>
    <t>ข้อมูลทางการเงินเฉพาะกิจการ</t>
  </si>
  <si>
    <t>ยังไม่ได้ตรวจสอบ</t>
  </si>
  <si>
    <t>ตรวจสอบแล้ว</t>
  </si>
  <si>
    <t>30 กันยายน</t>
  </si>
  <si>
    <t>31 ธันวาคม</t>
  </si>
  <si>
    <t>พ.ศ. 2567</t>
  </si>
  <si>
    <t>พ.ศ. 2566</t>
  </si>
  <si>
    <t>หมายเหตุ</t>
  </si>
  <si>
    <t>บาท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</si>
  <si>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</si>
  <si>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</si>
  <si>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</si>
  <si>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เงินฝากธนาคารที่มีข้อจำกัดในการเบิกถอน</t>
  </si>
  <si>
    <t>ลูกหนี้การค้าและลูกหนี้หมุนเวียนอื่น สุทธิ</t>
  </si>
  <si>
    <t>เงินให้กู้ระยะสั้นแก่กิจการที่เกี่ยวข้องกัน</t>
  </si>
  <si>
    <t>สินทรัพย์อนุพันธ์ทางการเงิน</t>
  </si>
  <si>
    <t>สินทรัพย์ทางการเงินที่วัดมูลค่าด้วย</t>
  </si>
  <si>
    <t>วิธีราคาทุนตัดจำหน่าย</t>
  </si>
  <si>
    <t>ต้นทุนการพัฒนาอสังหาริมทรัพย์</t>
  </si>
  <si>
    <t>สินทรัพย์ไม่หมุนเวียนที่ถือไว้เพื่อขาย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</si>
  <si>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</si>
  <si>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</si>
  <si>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</si>
  <si>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มูลค่ายุติธรรมผ่านกำไรหรือขาดทุน</t>
  </si>
  <si>
    <t>เงินให้กู้ระยะยาวแก่กิจการที่เกี่ยวข้องกัน</t>
  </si>
  <si>
    <t>มูลค่ายุติธรรมผ่านกำไรขาดทุนเบ็ดเสร็จอื่น</t>
  </si>
  <si>
    <t>เงินลงทุนในบริษัทย่อย</t>
  </si>
  <si>
    <t>ส่วนได้เสียในการร่วมค้า สุทธิ</t>
  </si>
  <si>
    <t>อสังหาริมทรัพย์เพื่อการลงทุน สุทธิ</t>
  </si>
  <si>
    <t>ที่ดิน อาคาร และอุปกรณ์ สุทธิ</t>
  </si>
  <si>
    <t>สินทรัพย์ไม่มีตัวตน</t>
  </si>
  <si>
    <t>ค่าความนิยม</t>
  </si>
  <si>
    <t>สินทรัพย์ภาษีเงินได้รอการตัดบัญชี สุทธิ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</si>
  <si>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</si>
  <si>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</si>
  <si>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</si>
  <si>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 xml:space="preserve">กรรมการ  _________________________________            กรรมการ  _________________________________ </t>
  </si>
  <si>
    <t>หมายเหตุประกอบข้อมูลทางการเงินเป็นส่วนหนึ่งของข้อมูลทางการเงินระหว่างกาลนี้</t>
  </si>
  <si>
    <t>หนี้สินและส่วนของเจ้าของ</t>
  </si>
  <si>
    <t>หนี้สินหมุนเวียน</t>
  </si>
  <si>
    <t>หนี้สินอนุพันธ์ทางการเงิน</t>
  </si>
  <si>
    <t>เงินกู้ระยะสั้นจากกิจการที่เกี่ยวข้องกัน</t>
  </si>
  <si>
    <t>เจ้าหนี้การค้าและเจ้าหนี้หมุนเวียนอื่น</t>
  </si>
  <si>
    <t>เงินกู้ระยะยาวที่ถึงกำหนดชำระภายในหนึ่งปี สุทธิ</t>
  </si>
  <si>
    <t>หุ้นกู้ที่ถึงกำหนดชำระภายในหนึ่งปี สุทธิ</t>
  </si>
  <si>
    <t>รายได้รอการตัดบัญชีที่ถึงกำหนด</t>
  </si>
  <si>
    <t>ชำระภายในหนึ่งปี</t>
  </si>
  <si>
    <t>ภาษีเงินได้นิติบุคคลค้างจ่าย</t>
  </si>
  <si>
    <t>หนี้สินตามสัญญาเช่าส่วนที่ถึงกำหนด</t>
  </si>
  <si>
    <t>หนี้สินที่เกี่ยวข้องโดยตรงกับสินทรัพย์</t>
  </si>
  <si>
    <t>ที่จัดประเภทที่ถือไว้เพื่อขาย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</si>
  <si>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</si>
  <si>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</si>
  <si>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</si>
  <si>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เงินกู้ระยะยาว สุทธิ</t>
  </si>
  <si>
    <t>หุ้นกู้ สุทธิ</t>
  </si>
  <si>
    <t>รายได้รอการตัดบัญชี</t>
  </si>
  <si>
    <t>หนี้สินตามสัญญาเช่า</t>
  </si>
  <si>
    <t>หนี้สินภาษีเงินได้รอการตัดบัญชี สุทธิ</t>
  </si>
  <si>
    <t>เงินมัดจำจากสัญญาเช่าระยะยาว</t>
  </si>
  <si>
    <t>ภาระผูกพันผลประโยชน์พนักงาน</t>
  </si>
  <si>
    <t>สิ่งตอบแทนที่จะจ่ายในอนาคตจากการซื้อธุรกิจ</t>
  </si>
  <si>
    <t>หนี้สินไม่หมุนเวียนอื่น</t>
  </si>
  <si>
    <t>รวมหนี้สินไม่หมุนเวียน</t>
  </si>
  <si>
    <t>รวมหนี้สิน</t>
  </si>
  <si>
    <r>
      <t xml:space="preserve">หนี้สินและส่วนของเจ้าของ </t>
    </r>
    <r>
      <rPr>
        <sz val="13"/>
        <rFont val="Browallia New"/>
        <family val="2"/>
      </rPr>
      <t>(ต่อ)</t>
    </r>
  </si>
  <si>
    <t>ส่วนของเจ้าของ</t>
  </si>
  <si>
    <t>ทุนเรือนหุ้น</t>
  </si>
  <si>
    <t>ทุนจดทะเบียน</t>
  </si>
  <si>
    <t>หุ้นสามัญ จำนวน 15,677,730,186 หุ้น</t>
  </si>
  <si>
    <t>มูลค่าที่ตราไว้ หุ้นละ 0.10 บาท</t>
  </si>
  <si>
    <t>ทุนที่ออกและชำระแล้ว</t>
  </si>
  <si>
    <t xml:space="preserve">หุ้นสามัญ จำนวน 14,946,834,679 หุ้น </t>
  </si>
  <si>
    <t>มูลค่าที่ได้รับชำระแล้ว หุ้นละ 0.10 บาท</t>
  </si>
  <si>
    <t>ส่วนเกินมูลค่าหุ้นสามัญ</t>
  </si>
  <si>
    <t>ส่วนเกินทุนจากการแลกหุ้น</t>
  </si>
  <si>
    <t>กำไรสะสม</t>
  </si>
  <si>
    <t>จัดสรรแล้ว - ทุนสำรองตามกฎหมาย</t>
  </si>
  <si>
    <t>ยังไม่ได้จัดสรร</t>
  </si>
  <si>
    <t>องค์ประกอบอื่นของส่วนของเจ้าของ</t>
  </si>
  <si>
    <t>รวมส่วนของผู้เป็นเจ้าของของบริษัทใหญ่</t>
  </si>
  <si>
    <t>ส่วนได้เสียที่ไม่มีอำนาจควบคุม</t>
  </si>
  <si>
    <t>รวมส่วนของเจ้าของ</t>
  </si>
  <si>
    <t>รวมหนี้สินและส่วนของเจ้าของ</t>
  </si>
  <si>
    <t>งบกำไรขาดทุนเบ็ดเสร็จ (ยังไม่ได้ตรวจสอบ)</t>
  </si>
  <si>
    <t>สำหรับรอบระยะเวลาสามเดือนสิ้นสุดวันที่ 30 กันยายน พ.ศ. 2567</t>
  </si>
  <si>
    <t>รายได้จากการให้เช่าและบริการ</t>
  </si>
  <si>
    <t>รายได้จากการขายอสังหาริมทรัพย์</t>
  </si>
  <si>
    <t>รายได้จากการขายสินค้า</t>
  </si>
  <si>
    <t>ต้นทุนจากการให้เช่าและบริการ</t>
  </si>
  <si>
    <t>ต้นทุนจากการขายอสังหาริมทรัพย์</t>
  </si>
  <si>
    <t>ต้นทุนจากการขายสินค้า</t>
  </si>
  <si>
    <t>กำไรขั้นต้น</t>
  </si>
  <si>
    <t>รายได้ (ค่าใช้จ่าย) อื่น</t>
  </si>
  <si>
    <t>ค่าใช้จ่ายในการขาย</t>
  </si>
  <si>
    <t>ค่าใช้จ่ายในการบริหาร</t>
  </si>
  <si>
    <t>ต้นทุนทางการเงิน</t>
  </si>
  <si>
    <t>ส่วนแบ่งกำไรจากบริษัทร่วมและการร่วมค้า</t>
  </si>
  <si>
    <t>กำไร (ขาดทุน) ก่อนภาษีเงินได้</t>
  </si>
  <si>
    <t>ผลประโยชน์ (ค่าใช้จ่าย) ภาษีเงินได้</t>
  </si>
  <si>
    <t>กำไร (ขาดทุน) สำหรับรอบระยะเวลา</t>
  </si>
  <si>
    <t>กำไร (ขาดทุน) เบ็ดเสร็จอื่น</t>
  </si>
  <si>
    <t>รายการที่จะไม่จัดประเภทรายการใหม่เข้าไปไว้</t>
  </si>
  <si>
    <t>ในกำไรหรือขาดทุนในภายหลัง</t>
  </si>
  <si>
    <t>การเปลี่ยนแปลงในมูลค่ายุติธรรมของสินทรัพย์ทางการเงิน</t>
  </si>
  <si>
    <t>ที่วัดมูลค่าด้วยมูลค่ายุติธรรมผ่านกำไรขาดทุนเบ็ดเสร็จอื่น</t>
  </si>
  <si>
    <t>ภาษีเงินได้ของรายการที่จะไม่จัดประเภทรายการ</t>
  </si>
  <si>
    <t>ใหม่เข้าไปไว้ในกำไรหรือขาดทุนในภายหลัง</t>
  </si>
  <si>
    <t>รวมรายการที่จะไม่จัดประเภทรายการใหม่</t>
  </si>
  <si>
    <t>เข้าไปไว้ในกำไรหรือขาดทุนในภายหลัง</t>
  </si>
  <si>
    <t>รายการที่จะจัดประเภทรายการใหม่เข้าไปไว้</t>
  </si>
  <si>
    <t>ผลต่างของอัตราแลกเปลี่ยนจากการแปลงค่างบการเงิน</t>
  </si>
  <si>
    <t>บริษัทร่วมและการร่วมค้าตามวิธีส่วนได้เสีย</t>
  </si>
  <si>
    <t>รวมรายการที่จะจัดประเภทรายการใหม่</t>
  </si>
  <si>
    <t>กำไร (ขาดทุน) เบ็ดเสร็จอื่นสำหรับรอบระยะเวลา - สุทธิจากภาษี</t>
  </si>
  <si>
    <t>กำไร (ขาดทุน) เบ็ดเสร็จรวมสำหรับรอบระยะเวลา</t>
  </si>
  <si>
    <t xml:space="preserve">การแบ่งปันกำไร (ขาดทุน) </t>
  </si>
  <si>
    <t>ส่วนของผู้เป็นเจ้าของของบริษัทใหญ่</t>
  </si>
  <si>
    <t>ส่วนของส่วนได้เสียที่ไม่มีอำนาจควบคุม</t>
  </si>
  <si>
    <t>การแบ่งปันกำไร (ขาดทุน) เบ็ดเสร็จรวม</t>
  </si>
  <si>
    <t>กำไร (ขาดทุน) ต่อหุ้น</t>
  </si>
  <si>
    <t>กำไร (ขาดทุน) ต่อหุ้นขั้นพื้นฐาน</t>
  </si>
  <si>
    <t>สำหรับรอบระยะเวลาเก้าเดือนสิ้นสุดวันที่ 30 กันยายน พ.ศ. 2567</t>
  </si>
  <si>
    <t>รายได้อื่น</t>
  </si>
  <si>
    <t>กำไรก่อนภาษีเงินได้</t>
  </si>
  <si>
    <t>กำไรสำหรับรอบระยะเวลา</t>
  </si>
  <si>
    <t>กำไรเบ็ดเสร็จรวมสำหรับรอบระยะเวลา</t>
  </si>
  <si>
    <t>การแบ่งปันกำไร</t>
  </si>
  <si>
    <t>การแบ่งปันกำไรเบ็ดเสร็จรวม</t>
  </si>
  <si>
    <t>กำไรต่อหุ้น</t>
  </si>
  <si>
    <t>กำไรต่อหุ้นขั้นพื้นฐาน</t>
  </si>
  <si>
    <t>งบการเปลี่ยนแปลงส่วนของเจ้าของ (ยังไม่ได้ตรวจสอบ)</t>
  </si>
  <si>
    <t>ผลต่างของ</t>
  </si>
  <si>
    <t>การวัดมูลค่าใหม่</t>
  </si>
  <si>
    <t>การวัดมูลค่าสินทรัพย์</t>
  </si>
  <si>
    <t>ส่วนแบ่งกำไร (ขาดทุน)</t>
  </si>
  <si>
    <t>การเปลี่ยนแปลง</t>
  </si>
  <si>
    <t>รวม</t>
  </si>
  <si>
    <t>จัดสรรแล้ว -</t>
  </si>
  <si>
    <t>อัตราแลกเปลี่ยน</t>
  </si>
  <si>
    <t>ของภาระผูกพัน</t>
  </si>
  <si>
    <t>ทางการเงินด้วย</t>
  </si>
  <si>
    <t>เบ็ดเสร็จอื่นของ</t>
  </si>
  <si>
    <t>ส่วนได้เสีย</t>
  </si>
  <si>
    <t>ส่วนของผู้เป็น</t>
  </si>
  <si>
    <t>ทุนที่ออกและ</t>
  </si>
  <si>
    <t>ส่วนเกินมูลค่า</t>
  </si>
  <si>
    <t>ส่วนเกินทุน</t>
  </si>
  <si>
    <t>ทุนสำรองตาม</t>
  </si>
  <si>
    <t>จากการแปลงค่า</t>
  </si>
  <si>
    <t>ผลประโยชน์</t>
  </si>
  <si>
    <t>มูลค่ายุติธรรมผ่าน</t>
  </si>
  <si>
    <t>บริษัทร่วมและ</t>
  </si>
  <si>
    <t>ของบริษัทใหญ่</t>
  </si>
  <si>
    <t>เจ้าของของ</t>
  </si>
  <si>
    <t>ที่ไม่มีอำนาจ</t>
  </si>
  <si>
    <t>รวมส่วนของ</t>
  </si>
  <si>
    <t>ชำระแล้ว</t>
  </si>
  <si>
    <t>หุ้นสามัญ</t>
  </si>
  <si>
    <t>จากการแลกหุ้น</t>
  </si>
  <si>
    <t>กฎหมาย</t>
  </si>
  <si>
    <t>งบการเงิน</t>
  </si>
  <si>
    <t>พนักงาน</t>
  </si>
  <si>
    <t>กำไรขาดทุนเบ็ดเสร็จอื่น</t>
  </si>
  <si>
    <t>การร่วมค้า</t>
  </si>
  <si>
    <t>ในบริษัทย่อย</t>
  </si>
  <si>
    <t>บริษัทใหญ่</t>
  </si>
  <si>
    <t>ควบคุม</t>
  </si>
  <si>
    <t>เจ้าของ</t>
  </si>
  <si>
    <t xml:space="preserve">ยอดคงเหลือ ณ ต้นรอบระยะเวลา </t>
  </si>
  <si>
    <t>ณ วันที่ 1 มกราคม พ.ศ. 2566</t>
  </si>
  <si>
    <t>การเปลี่ยนแปลงส่วนได้เสียของ</t>
  </si>
  <si>
    <t>บริษัทใหญ่ในบริษัทย่อย</t>
  </si>
  <si>
    <t>เงินปันผลจ่าย</t>
  </si>
  <si>
    <t>เงินปันผลจ่ายจากบริษัทย่อย</t>
  </si>
  <si>
    <t>แก่ส่วนได้เสียที่ไม่มีอำนาจควบคุม</t>
  </si>
  <si>
    <t xml:space="preserve">ยอดคงเหลือ ณ สิ้นรอบระยะเวลา </t>
  </si>
  <si>
    <t>ณ วันที่ 30 กันยายน พ.ศ. 2566</t>
  </si>
  <si>
    <t>ณ วันที่ 1 มกราคม พ.ศ. 2567</t>
  </si>
  <si>
    <t>เงินปันผลจ่ายจากบริษัทย่อยแก่</t>
  </si>
  <si>
    <t>ผลประโยชน์พนักงาน</t>
  </si>
  <si>
    <t>ณ วันที่ 30 กันยายน  พ.ศ. 2567</t>
  </si>
  <si>
    <t>งบกระแสเงินสด (ยังไม่ได้ตรวจสอบ)</t>
  </si>
  <si>
    <t>กระแสเงินสดจากกิจกรรมดำเนินงาน</t>
  </si>
  <si>
    <t>รายการปรับปรุง</t>
  </si>
  <si>
    <t>(กลับรายการ) ค่าเผื่อผลขาดทุนที่คาดว่าจะเกิดขึ้น</t>
  </si>
  <si>
    <t xml:space="preserve">ค่าเสื่อมราคา </t>
  </si>
  <si>
    <t>11, 12</t>
  </si>
  <si>
    <t xml:space="preserve">ค่าตัดจำหน่าย </t>
  </si>
  <si>
    <t>ที่วัดมูลค่าด้วยมูลค่ายุติธรรมผ่านกำไรหรือขาดทุน</t>
  </si>
  <si>
    <t>ขาดทุนจากการด้อยค่าในส่วนได้เสียในการร่วมค้า</t>
  </si>
  <si>
    <t>กำไรจากการจำหน่ายเงินลงทุนในกิจการร่วมค้า</t>
  </si>
  <si>
    <t>ขาดทุนจากการตัดจำหน่ายสินทรัพย์</t>
  </si>
  <si>
    <t>กำไรจากการจำหน่ายอุปกรณ์</t>
  </si>
  <si>
    <t>(กำไร) ขาดทุนจากอัตราแลกเปลี่ยน</t>
  </si>
  <si>
    <t>รับโอนหุ้นโดยไม่ต้องจ่ายค่าตอบแทน</t>
  </si>
  <si>
    <t>รายได้ดอกเบี้ย</t>
  </si>
  <si>
    <t>รายได้เงินปันผล</t>
  </si>
  <si>
    <t>การเปลี่ยนแปลงของสินทรัพย์และหนี้สินในการดำเนินงาน</t>
  </si>
  <si>
    <t>ลูกหนี้การค้าและลูกหนี้หมุนเวียนอื่น</t>
  </si>
  <si>
    <t>จ่ายผลประโยชน์พนักงาน</t>
  </si>
  <si>
    <t>กระแสเงินสดจากการดำเนินงาน</t>
  </si>
  <si>
    <t>ดอกเบี้ยรับ</t>
  </si>
  <si>
    <t>ดอกเบี้ยจ่าย</t>
  </si>
  <si>
    <t>เงินปันผลรับ</t>
  </si>
  <si>
    <t>ภาษีเงินได้รับคืน</t>
  </si>
  <si>
    <t>ภาษีเงินได้จ่าย</t>
  </si>
  <si>
    <t>เงินสดสุทธิได้มาจาก (ใช้ไปใน) กิจกรรมดำเนินงาน</t>
  </si>
  <si>
    <t>กระแสเงินสดจากกิจกรรมลงทุน</t>
  </si>
  <si>
    <t>เงินสดจ่ายเพื่อซื้อสินทรัพย์ทางการเงิน</t>
  </si>
  <si>
    <t>ที่วัดมูลค่าด้วยวิธีราคาทุนตัดจำหน่าย</t>
  </si>
  <si>
    <t>เงินสดรับจากสินทรัพย์ทางการเงินที่วัดมูลค่าด้วย</t>
  </si>
  <si>
    <t>ราคาทุนตัดจำหน่ายที่ถือไว้จนครบกำหนด</t>
  </si>
  <si>
    <t>เงินสดจ่ายให้กู้ระยะสั้นแก่กิจการที่เกี่ยวข้องกัน</t>
  </si>
  <si>
    <t>เงินสดรับคืนจากการให้กู้ระยะสั้นแก่กิจการที่เกี่ยวข้องกัน</t>
  </si>
  <si>
    <t>เงินสดจ่ายให้กู้ระยะยาวแก่กิจการที่เกี่ยวข้องกัน</t>
  </si>
  <si>
    <t>เงินสดรับคืนจากการให้กู้ระยะยาวแก่กิจการที่เกี่ยวข้องกัน</t>
  </si>
  <si>
    <t>เงินสดรับจากการลดทุนของบริษัทร่วม</t>
  </si>
  <si>
    <t>เงินสดจ่ายเพื่อลงทุนในส่วนได้เสียในการร่วมค้า</t>
  </si>
  <si>
    <t>เงินสดรับจากการลดทุนของส่วนได้เสียในการร่วมค้า</t>
  </si>
  <si>
    <t>เงินสดรับจากการจำหน่ายส่วนได้เสียในการร่วมค้า</t>
  </si>
  <si>
    <t>เงินสดรับคืนจากการลงทุนในส่วนได้เสียในการร่วมค้า</t>
  </si>
  <si>
    <t>เงินสดจ่ายเพื่อซื้ออสังหาริมทรัพย์เพื่อการลงทุน</t>
  </si>
  <si>
    <t>ดอกเบี้ยจ่ายที่ถือเป็นอสังหาริมทรัพย์เพื่อการลงทุน</t>
  </si>
  <si>
    <t>เงินสดจ่ายเพื่อซื้อที่ดิน อาคาร และอุปกรณ์</t>
  </si>
  <si>
    <t>เงินสดรับจากการจำหน่ายที่ดิน อาคาร และอุปกรณ์</t>
  </si>
  <si>
    <t>เงินสดสุทธิใช้ไปในกิจกรรมลงทุน</t>
  </si>
  <si>
    <t xml:space="preserve">กระแสเงินสดจากกิจกรรมจัดหาเงิน </t>
  </si>
  <si>
    <t>เงินสดรับจากเงินกู้ระยะสั้น</t>
  </si>
  <si>
    <t>เงินสดจ่ายคืนเงินกู้ระยะสั้น</t>
  </si>
  <si>
    <t>เงินสดจ่ายค่าธรรมเนียมเงินกู้ระยะสั้น</t>
  </si>
  <si>
    <t>เงินสดรับจากเงินกู้ระยะสั้นจากกิจการที่เกี่ยวข้องกัน</t>
  </si>
  <si>
    <t>เงินสดจ่ายคืนเงินกู้ระยะสั้นจากกิจการที่เกี่ยวข้องกัน</t>
  </si>
  <si>
    <t>เงินสดรับจากเงินกู้ระยะยาว</t>
  </si>
  <si>
    <t>เงินสดจ่ายคืนเงินกู้ระยะยาว</t>
  </si>
  <si>
    <t>เงินสดจ่ายค่าธรรมเนียมเงินกู้ระยะยาว</t>
  </si>
  <si>
    <t>เงินสดรับจากหุ้นกู้</t>
  </si>
  <si>
    <t>เงินสดจ่ายในการออกหุ้นกู้</t>
  </si>
  <si>
    <t>เงินสดจ่ายคืนหุ้นกู้</t>
  </si>
  <si>
    <t>เงินสดจ่ายคืนหนี้สินตามสัญญาเช่า</t>
  </si>
  <si>
    <t>เงินสดรับจากส่วนได้เสียที่ไม่มีอำนาจควบคุม</t>
  </si>
  <si>
    <t>เงินสดสุทธิได้มาจาก (ใช้ไปใน) กิจกรรมจัดหาเงิน</t>
  </si>
  <si>
    <t>เงินสดและรายการเทียบเท่าเงินสดต้นรอบระยะเวลา</t>
  </si>
  <si>
    <t>ผลกระทบจากอัตราแลกเปลี่ยนของเงินสด</t>
  </si>
  <si>
    <t>และรายการเทียบเท่าเงินสด</t>
  </si>
  <si>
    <t>เงินสดและรายการเทียบเท่าเงินสดสิ้นรอบระยะเวลา</t>
  </si>
  <si>
    <t>รายการที่มิใช่เงินสด</t>
  </si>
  <si>
    <t>เจ้าหนี้จากการซื้ออสังหาริมทรัพย์เพื่อการลงทุน</t>
  </si>
  <si>
    <t>เจ้าหนี้จากการซื้อที่ดิน อาคาร และอุปกรณ์</t>
  </si>
  <si>
    <t>สินทรัพย์สิทธิการใช้และหนี้สินตามสัญญาเช่า</t>
  </si>
  <si>
    <t>การยกเลิกสินทรัพย์สิทธิการใช้และหนี้สินตามสัญญาเช่า</t>
  </si>
  <si>
    <t>เงินปันผลค้างจ่าย</t>
  </si>
  <si>
    <t>เจ้าหนี้จากการซื้อหุ้น</t>
  </si>
  <si>
    <t>เจ้าหนี้จากการซื้อสินทรัพย์ทางการเงินที่วัดมูลค่า</t>
  </si>
  <si>
    <t>ด้วยมูลค่ายุติธรรมผ่านกำไรขาดทุนเบ็ดเสร็จอื่น</t>
  </si>
  <si>
    <t>เงินลงทุนในบริษัทร่วม</t>
  </si>
  <si>
    <t>เงินกู้ระยะสั้น สุทธิ</t>
  </si>
  <si>
    <t>ส่วนแบ่งกำไร (ขาดทุน) เบ็ดเสร็จอื่นของ</t>
  </si>
  <si>
    <t>เงินสดและรายการเทียบเท่าเงินสดลดลง สุทธิ</t>
  </si>
  <si>
    <t xml:space="preserve">กำไร (ขาดทุน) เบ็ดเสร็จอื่นสำหรับรอบระยะเวลา </t>
  </si>
  <si>
    <t xml:space="preserve"> - สุทธิจากภาษี</t>
  </si>
  <si>
    <t>กำไร (ขาดทุน) เบ็ดเสร็จรวม</t>
  </si>
  <si>
    <t>สำหรับรอบระยะเวลา</t>
  </si>
  <si>
    <t>การโอนอสังหาริมทรัพย์เพื่อการลงทุน</t>
  </si>
  <si>
    <t>ไปสินทรัพย์ไม่หมุนเวียนที่ถือไว้เพื่อขาย</t>
  </si>
  <si>
    <t>9, 17</t>
  </si>
  <si>
    <t>เงินปันผลจ่ายจากบริษัทย่อยแก่ส่วนได้เสียที่ไม่มีอำนาจควบคุม</t>
  </si>
  <si>
    <t>การลงทุนเพิ่มในบริษัทย่อยโดยการหักกลบกับ</t>
  </si>
  <si>
    <t>เงินให้กู้ระยะสั้นและดอกเบี้ยค้างรับแก่กิจการที่เกี่ยวข้องกัน</t>
  </si>
  <si>
    <t>ขาดทุนจากการตัดจำหน่ายอสังหาริมทรัพย์เพื่อการลงทุน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</si>
</sst>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#,##0;\(#,##0\);&quot;-&quot;"/>
    <numFmt numFmtId="165" formatCode="#,##0;\(#,##0\)"/>
    <numFmt numFmtId="166" formatCode="_(* #,##0_);_(* \(#,##0\);_(* &quot;-&quot;_)\ \ \ \ \ ;_(@_)"/>
    <numFmt numFmtId="167" formatCode="#,##0;\(#,##0\);\-"/>
    <numFmt numFmtId="168" formatCode="0.000"/>
    <numFmt numFmtId="169" formatCode="#,##0.0000;\(#,##0.0000\);\-"/>
    <numFmt numFmtId="170" formatCode="_(* #,##0_);_(* \(#,##0\);_(* &quot;-&quot;??_);_(@_)"/>
    <numFmt numFmtId="171" formatCode="#,##0.00;\(#,##0.00\);&quot;-&quot;"/>
    <numFmt numFmtId="172" formatCode="#,##0.0000;\(#,##0.0000\);&quot;-&quot;"/>
  </numFmts>
  <fonts count="10" x14ac:knownFonts="1">
    <font>
      <sz val="11"/>
      <color theme="1"/>
      <name val="Calibri"/>
      <family val="2"/>
      <scheme val="minor"/>
    </font>
    <font>
      <b/>
      <sz val="13"/>
      <color theme="1"/>
      <name val="Browallia New"/>
      <family val="2"/>
    </font>
    <font>
      <sz val="13"/>
      <color theme="1"/>
      <name val="Browallia New"/>
      <family val="2"/>
    </font>
    <font>
      <sz val="13"/>
      <name val="Browallia New"/>
      <family val="2"/>
    </font>
    <font>
      <sz val="13"/>
      <color rgb="FF000000"/>
      <name val="Browallia New"/>
      <family val="2"/>
    </font>
    <font>
      <b/>
      <sz val="13"/>
      <color rgb="FF000000"/>
      <name val="Browallia New"/>
      <family val="2"/>
    </font>
    <font>
      <sz val="10"/>
      <name val="Arial"/>
      <family val="2"/>
    </font>
    <font>
      <b/>
      <sz val="13"/>
      <name val="Browallia New"/>
      <family val="2"/>
    </font>
    <font>
      <i/>
      <sz val="13"/>
      <name val="Browallia New"/>
      <family val="2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AFAFA"/>
        <bgColor rgb="FFFAFAFA"/>
      </patternFill>
    </fill>
    <fill>
      <patternFill patternType="solid">
        <fgColor rgb="FFFAFAF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double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6" fillId="0" borderId="0"/>
    <xf numFmtId="0" fontId="6" fillId="0" borderId="0"/>
    <xf numFmtId="0" fontId="6" fillId="0" borderId="0"/>
    <xf numFmtId="9" fontId="9" fillId="0" borderId="0" applyFont="0" applyFill="0" applyBorder="0" applyAlignment="0" applyProtection="0"/>
  </cellStyleXfs>
  <cellXfs count="177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horizontal="right" vertical="center"/>
    </xf>
    <xf numFmtId="0" fontId="1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164" fontId="2" fillId="0" borderId="1" xfId="0" applyNumberFormat="1" applyFont="1" applyBorder="1" applyAlignment="1">
      <alignment horizontal="right" vertical="center"/>
    </xf>
    <xf numFmtId="38" fontId="2" fillId="0" borderId="0" xfId="0" applyNumberFormat="1" applyFont="1" applyAlignment="1">
      <alignment vertical="center"/>
    </xf>
    <xf numFmtId="38" fontId="2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164" fontId="1" fillId="0" borderId="1" xfId="0" applyNumberFormat="1" applyFont="1" applyBorder="1" applyAlignment="1">
      <alignment horizontal="right" vertical="center"/>
    </xf>
    <xf numFmtId="164" fontId="2" fillId="2" borderId="0" xfId="0" applyNumberFormat="1" applyFont="1" applyFill="1" applyAlignment="1">
      <alignment horizontal="right" vertical="center"/>
    </xf>
    <xf numFmtId="164" fontId="2" fillId="2" borderId="1" xfId="0" applyNumberFormat="1" applyFont="1" applyFill="1" applyBorder="1" applyAlignment="1">
      <alignment horizontal="right" vertical="center"/>
    </xf>
    <xf numFmtId="164" fontId="2" fillId="0" borderId="0" xfId="0" applyNumberFormat="1" applyFont="1" applyAlignment="1">
      <alignment vertical="center"/>
    </xf>
    <xf numFmtId="0" fontId="2" fillId="0" borderId="0" xfId="0" applyFont="1"/>
    <xf numFmtId="164" fontId="2" fillId="2" borderId="2" xfId="0" applyNumberFormat="1" applyFont="1" applyFill="1" applyBorder="1" applyAlignment="1">
      <alignment horizontal="right" vertical="center"/>
    </xf>
    <xf numFmtId="38" fontId="2" fillId="0" borderId="1" xfId="0" applyNumberFormat="1" applyFont="1" applyBorder="1" applyAlignment="1">
      <alignment vertical="center"/>
    </xf>
    <xf numFmtId="164" fontId="2" fillId="0" borderId="0" xfId="0" applyNumberFormat="1" applyFont="1" applyAlignment="1">
      <alignment horizontal="right" vertical="center" wrapText="1"/>
    </xf>
    <xf numFmtId="0" fontId="5" fillId="0" borderId="0" xfId="0" applyFont="1" applyAlignment="1">
      <alignment vertical="center"/>
    </xf>
    <xf numFmtId="166" fontId="2" fillId="0" borderId="0" xfId="0" applyNumberFormat="1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166" fontId="2" fillId="0" borderId="1" xfId="0" applyNumberFormat="1" applyFont="1" applyBorder="1" applyAlignment="1">
      <alignment horizontal="center" vertical="center"/>
    </xf>
    <xf numFmtId="166" fontId="5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164" fontId="2" fillId="0" borderId="0" xfId="0" applyNumberFormat="1" applyFont="1" applyAlignment="1">
      <alignment horizontal="center" vertical="center"/>
    </xf>
    <xf numFmtId="165" fontId="2" fillId="0" borderId="0" xfId="0" applyNumberFormat="1" applyFont="1"/>
    <xf numFmtId="165" fontId="2" fillId="0" borderId="0" xfId="0" applyNumberFormat="1" applyFont="1" applyAlignment="1">
      <alignment vertical="center"/>
    </xf>
    <xf numFmtId="164" fontId="2" fillId="2" borderId="0" xfId="0" applyNumberFormat="1" applyFont="1" applyFill="1" applyAlignment="1">
      <alignment horizontal="center" vertical="center"/>
    </xf>
    <xf numFmtId="167" fontId="2" fillId="0" borderId="0" xfId="0" applyNumberFormat="1" applyFont="1" applyAlignment="1">
      <alignment vertical="center"/>
    </xf>
    <xf numFmtId="167" fontId="2" fillId="2" borderId="0" xfId="0" applyNumberFormat="1" applyFont="1" applyFill="1" applyAlignment="1">
      <alignment horizontal="center" vertical="center"/>
    </xf>
    <xf numFmtId="167" fontId="2" fillId="2" borderId="1" xfId="0" applyNumberFormat="1" applyFont="1" applyFill="1" applyBorder="1" applyAlignment="1">
      <alignment horizontal="right" vertical="center"/>
    </xf>
    <xf numFmtId="167" fontId="2" fillId="2" borderId="0" xfId="0" applyNumberFormat="1" applyFont="1" applyFill="1" applyAlignment="1">
      <alignment horizontal="right" vertical="center"/>
    </xf>
    <xf numFmtId="165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horizontal="center" vertical="center"/>
    </xf>
    <xf numFmtId="168" fontId="2" fillId="0" borderId="0" xfId="0" applyNumberFormat="1" applyFont="1" applyAlignment="1">
      <alignment horizontal="right" vertical="center"/>
    </xf>
    <xf numFmtId="37" fontId="4" fillId="0" borderId="0" xfId="0" applyNumberFormat="1" applyFont="1" applyAlignment="1">
      <alignment vertical="center"/>
    </xf>
    <xf numFmtId="37" fontId="4" fillId="0" borderId="0" xfId="0" applyNumberFormat="1" applyFont="1" applyAlignment="1">
      <alignment horizontal="center" vertical="center"/>
    </xf>
    <xf numFmtId="164" fontId="4" fillId="2" borderId="0" xfId="0" applyNumberFormat="1" applyFont="1" applyFill="1" applyAlignment="1">
      <alignment horizontal="right" vertical="center"/>
    </xf>
    <xf numFmtId="164" fontId="4" fillId="0" borderId="0" xfId="0" applyNumberFormat="1" applyFont="1" applyAlignment="1">
      <alignment horizontal="right" vertical="center"/>
    </xf>
    <xf numFmtId="164" fontId="1" fillId="2" borderId="0" xfId="0" applyNumberFormat="1" applyFont="1" applyFill="1" applyAlignment="1">
      <alignment horizontal="right" vertical="center"/>
    </xf>
    <xf numFmtId="0" fontId="2" fillId="0" borderId="0" xfId="0" applyFont="1" applyAlignment="1">
      <alignment horizontal="left" vertical="center"/>
    </xf>
    <xf numFmtId="169" fontId="1" fillId="0" borderId="0" xfId="0" applyNumberFormat="1" applyFont="1" applyAlignment="1">
      <alignment horizontal="right" vertical="center"/>
    </xf>
    <xf numFmtId="169" fontId="1" fillId="0" borderId="0" xfId="0" applyNumberFormat="1" applyFont="1" applyAlignment="1">
      <alignment horizontal="center" vertical="center"/>
    </xf>
    <xf numFmtId="169" fontId="2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left" vertical="center" wrapText="1"/>
    </xf>
    <xf numFmtId="164" fontId="1" fillId="0" borderId="0" xfId="0" applyNumberFormat="1" applyFont="1" applyAlignment="1">
      <alignment horizontal="left" vertical="center"/>
    </xf>
    <xf numFmtId="165" fontId="2" fillId="0" borderId="0" xfId="0" applyNumberFormat="1" applyFont="1" applyAlignment="1">
      <alignment vertical="top"/>
    </xf>
    <xf numFmtId="0" fontId="2" fillId="0" borderId="0" xfId="0" applyFont="1" applyAlignment="1">
      <alignment vertical="center" wrapText="1"/>
    </xf>
    <xf numFmtId="164" fontId="2" fillId="2" borderId="0" xfId="0" applyNumberFormat="1" applyFont="1" applyFill="1" applyAlignment="1">
      <alignment horizontal="right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164" fontId="2" fillId="2" borderId="3" xfId="0" applyNumberFormat="1" applyFont="1" applyFill="1" applyBorder="1" applyAlignment="1">
      <alignment horizontal="right" vertical="center"/>
    </xf>
    <xf numFmtId="164" fontId="5" fillId="0" borderId="0" xfId="0" applyNumberFormat="1" applyFont="1" applyAlignment="1">
      <alignment horizontal="right" vertical="center"/>
    </xf>
    <xf numFmtId="164" fontId="2" fillId="2" borderId="1" xfId="0" applyNumberFormat="1" applyFont="1" applyFill="1" applyBorder="1" applyAlignment="1">
      <alignment horizontal="right" vertical="center" wrapText="1"/>
    </xf>
    <xf numFmtId="164" fontId="2" fillId="2" borderId="2" xfId="0" applyNumberFormat="1" applyFont="1" applyFill="1" applyBorder="1" applyAlignment="1">
      <alignment horizontal="right" vertical="center" wrapText="1"/>
    </xf>
    <xf numFmtId="37" fontId="4" fillId="0" borderId="1" xfId="0" applyNumberFormat="1" applyFont="1" applyBorder="1" applyAlignment="1">
      <alignment vertical="center"/>
    </xf>
    <xf numFmtId="165" fontId="3" fillId="0" borderId="0" xfId="0" applyNumberFormat="1" applyFont="1" applyAlignment="1">
      <alignment vertical="center"/>
    </xf>
    <xf numFmtId="0" fontId="7" fillId="0" borderId="0" xfId="0" applyFont="1" applyAlignment="1">
      <alignment vertical="center" wrapText="1"/>
    </xf>
    <xf numFmtId="167" fontId="3" fillId="0" borderId="0" xfId="0" applyNumberFormat="1" applyFont="1" applyAlignment="1">
      <alignment vertical="center"/>
    </xf>
    <xf numFmtId="0" fontId="3" fillId="0" borderId="0" xfId="0" applyFont="1"/>
    <xf numFmtId="0" fontId="3" fillId="0" borderId="0" xfId="0" applyFont="1" applyAlignment="1">
      <alignment vertical="center"/>
    </xf>
    <xf numFmtId="170" fontId="3" fillId="0" borderId="0" xfId="0" applyNumberFormat="1" applyFont="1" applyAlignment="1">
      <alignment horizontal="right" vertical="center"/>
    </xf>
    <xf numFmtId="167" fontId="3" fillId="2" borderId="0" xfId="0" applyNumberFormat="1" applyFont="1" applyFill="1" applyAlignment="1">
      <alignment horizontal="right" vertical="center"/>
    </xf>
    <xf numFmtId="0" fontId="2" fillId="0" borderId="0" xfId="0" applyFont="1" applyAlignment="1">
      <alignment horizontal="center" wrapText="1"/>
    </xf>
    <xf numFmtId="164" fontId="1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67" fontId="2" fillId="0" borderId="0" xfId="0" applyNumberFormat="1" applyFont="1" applyAlignment="1">
      <alignment horizontal="center" vertical="center"/>
    </xf>
    <xf numFmtId="167" fontId="2" fillId="0" borderId="1" xfId="0" applyNumberFormat="1" applyFont="1" applyBorder="1" applyAlignment="1">
      <alignment horizontal="right" vertical="center"/>
    </xf>
    <xf numFmtId="167" fontId="2" fillId="0" borderId="0" xfId="0" applyNumberFormat="1" applyFont="1" applyAlignment="1">
      <alignment horizontal="right" vertical="center"/>
    </xf>
    <xf numFmtId="164" fontId="2" fillId="0" borderId="2" xfId="0" applyNumberFormat="1" applyFont="1" applyBorder="1" applyAlignment="1">
      <alignment horizontal="right" vertical="center"/>
    </xf>
    <xf numFmtId="164" fontId="2" fillId="0" borderId="1" xfId="0" applyNumberFormat="1" applyFont="1" applyBorder="1" applyAlignment="1">
      <alignment horizontal="right" vertical="center" wrapText="1"/>
    </xf>
    <xf numFmtId="164" fontId="2" fillId="0" borderId="2" xfId="0" applyNumberFormat="1" applyFont="1" applyBorder="1" applyAlignment="1">
      <alignment horizontal="right" vertical="center" wrapText="1"/>
    </xf>
    <xf numFmtId="164" fontId="2" fillId="0" borderId="3" xfId="0" applyNumberFormat="1" applyFont="1" applyBorder="1" applyAlignment="1">
      <alignment horizontal="right" vertical="center"/>
    </xf>
    <xf numFmtId="167" fontId="3" fillId="0" borderId="0" xfId="0" applyNumberFormat="1" applyFont="1" applyAlignment="1">
      <alignment horizontal="right" vertical="center"/>
    </xf>
    <xf numFmtId="164" fontId="2" fillId="3" borderId="0" xfId="0" applyNumberFormat="1" applyFont="1" applyFill="1" applyAlignment="1">
      <alignment horizontal="right" vertical="center" wrapText="1"/>
    </xf>
    <xf numFmtId="164" fontId="2" fillId="3" borderId="0" xfId="0" applyNumberFormat="1" applyFont="1" applyFill="1" applyAlignment="1">
      <alignment horizontal="right" vertical="center"/>
    </xf>
    <xf numFmtId="164" fontId="2" fillId="3" borderId="3" xfId="0" applyNumberFormat="1" applyFont="1" applyFill="1" applyBorder="1" applyAlignment="1">
      <alignment horizontal="right" vertical="center"/>
    </xf>
    <xf numFmtId="167" fontId="2" fillId="3" borderId="0" xfId="0" applyNumberFormat="1" applyFont="1" applyFill="1" applyAlignment="1">
      <alignment horizontal="right" vertical="center"/>
    </xf>
    <xf numFmtId="167" fontId="3" fillId="3" borderId="0" xfId="0" applyNumberFormat="1" applyFont="1" applyFill="1" applyAlignment="1">
      <alignment horizontal="right" vertical="center"/>
    </xf>
    <xf numFmtId="0" fontId="7" fillId="0" borderId="0" xfId="0" applyFont="1" applyAlignment="1">
      <alignment vertical="center"/>
    </xf>
    <xf numFmtId="164" fontId="3" fillId="0" borderId="0" xfId="0" applyNumberFormat="1" applyFont="1" applyAlignment="1">
      <alignment horizontal="right" vertical="center"/>
    </xf>
    <xf numFmtId="0" fontId="7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164" fontId="3" fillId="0" borderId="1" xfId="0" applyNumberFormat="1" applyFont="1" applyBorder="1" applyAlignment="1">
      <alignment horizontal="right" vertical="center"/>
    </xf>
    <xf numFmtId="38" fontId="7" fillId="0" borderId="0" xfId="0" applyNumberFormat="1" applyFont="1" applyAlignment="1">
      <alignment vertical="center"/>
    </xf>
    <xf numFmtId="38" fontId="3" fillId="0" borderId="0" xfId="0" applyNumberFormat="1" applyFont="1" applyAlignment="1">
      <alignment vertical="center"/>
    </xf>
    <xf numFmtId="38" fontId="3" fillId="0" borderId="0" xfId="0" applyNumberFormat="1" applyFont="1" applyAlignment="1">
      <alignment horizontal="center" vertical="center"/>
    </xf>
    <xf numFmtId="164" fontId="7" fillId="0" borderId="0" xfId="0" applyNumberFormat="1" applyFont="1" applyAlignment="1">
      <alignment horizontal="right" vertical="center"/>
    </xf>
    <xf numFmtId="164" fontId="7" fillId="0" borderId="0" xfId="0" quotePrefix="1" applyNumberFormat="1" applyFont="1" applyAlignment="1">
      <alignment horizontal="right" vertical="center"/>
    </xf>
    <xf numFmtId="164" fontId="7" fillId="0" borderId="0" xfId="0" applyNumberFormat="1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164" fontId="7" fillId="0" borderId="1" xfId="0" applyNumberFormat="1" applyFont="1" applyBorder="1" applyAlignment="1">
      <alignment horizontal="right" vertical="center"/>
    </xf>
    <xf numFmtId="164" fontId="3" fillId="2" borderId="0" xfId="0" applyNumberFormat="1" applyFont="1" applyFill="1" applyAlignment="1">
      <alignment horizontal="right" vertical="center"/>
    </xf>
    <xf numFmtId="164" fontId="3" fillId="2" borderId="5" xfId="0" applyNumberFormat="1" applyFont="1" applyFill="1" applyBorder="1" applyAlignment="1">
      <alignment horizontal="right" vertical="center"/>
    </xf>
    <xf numFmtId="164" fontId="3" fillId="0" borderId="5" xfId="0" applyNumberFormat="1" applyFont="1" applyBorder="1" applyAlignment="1">
      <alignment horizontal="right" vertical="center"/>
    </xf>
    <xf numFmtId="164" fontId="3" fillId="2" borderId="1" xfId="0" applyNumberFormat="1" applyFont="1" applyFill="1" applyBorder="1" applyAlignment="1">
      <alignment horizontal="right" vertical="center"/>
    </xf>
    <xf numFmtId="164" fontId="3" fillId="2" borderId="0" xfId="0" applyNumberFormat="1" applyFont="1" applyFill="1" applyAlignment="1">
      <alignment vertical="center"/>
    </xf>
    <xf numFmtId="164" fontId="3" fillId="0" borderId="0" xfId="0" applyNumberFormat="1" applyFont="1" applyAlignment="1">
      <alignment vertical="center"/>
    </xf>
    <xf numFmtId="164" fontId="3" fillId="2" borderId="1" xfId="0" applyNumberFormat="1" applyFont="1" applyFill="1" applyBorder="1" applyAlignment="1">
      <alignment vertical="center"/>
    </xf>
    <xf numFmtId="164" fontId="3" fillId="0" borderId="1" xfId="0" applyNumberFormat="1" applyFont="1" applyBorder="1" applyAlignment="1">
      <alignment vertical="center"/>
    </xf>
    <xf numFmtId="164" fontId="3" fillId="2" borderId="2" xfId="0" applyNumberFormat="1" applyFont="1" applyFill="1" applyBorder="1" applyAlignment="1">
      <alignment horizontal="right" vertical="center"/>
    </xf>
    <xf numFmtId="164" fontId="3" fillId="0" borderId="2" xfId="0" applyNumberFormat="1" applyFont="1" applyBorder="1" applyAlignment="1">
      <alignment horizontal="right" vertical="center"/>
    </xf>
    <xf numFmtId="37" fontId="3" fillId="0" borderId="1" xfId="0" applyNumberFormat="1" applyFont="1" applyBorder="1" applyAlignment="1">
      <alignment vertical="center"/>
    </xf>
    <xf numFmtId="38" fontId="3" fillId="0" borderId="1" xfId="0" applyNumberFormat="1" applyFont="1" applyBorder="1" applyAlignment="1">
      <alignment vertical="center"/>
    </xf>
    <xf numFmtId="38" fontId="3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164" fontId="7" fillId="2" borderId="0" xfId="0" applyNumberFormat="1" applyFont="1" applyFill="1" applyAlignment="1">
      <alignment horizontal="right" vertical="center" wrapText="1"/>
    </xf>
    <xf numFmtId="164" fontId="7" fillId="0" borderId="0" xfId="0" applyNumberFormat="1" applyFont="1" applyAlignment="1">
      <alignment horizontal="right" vertical="center" wrapText="1"/>
    </xf>
    <xf numFmtId="38" fontId="8" fillId="0" borderId="0" xfId="0" applyNumberFormat="1" applyFont="1" applyAlignment="1">
      <alignment horizontal="center" vertical="center"/>
    </xf>
    <xf numFmtId="164" fontId="3" fillId="0" borderId="0" xfId="0" applyNumberFormat="1" applyFont="1" applyAlignment="1">
      <alignment horizontal="right" vertical="center" wrapText="1"/>
    </xf>
    <xf numFmtId="165" fontId="7" fillId="0" borderId="0" xfId="0" applyNumberFormat="1" applyFont="1" applyAlignment="1">
      <alignment vertical="center"/>
    </xf>
    <xf numFmtId="164" fontId="7" fillId="0" borderId="0" xfId="0" applyNumberFormat="1" applyFont="1" applyAlignment="1">
      <alignment horizontal="left" vertical="center"/>
    </xf>
    <xf numFmtId="164" fontId="7" fillId="0" borderId="3" xfId="0" applyNumberFormat="1" applyFont="1" applyBorder="1" applyAlignment="1">
      <alignment vertical="center"/>
    </xf>
    <xf numFmtId="164" fontId="3" fillId="0" borderId="0" xfId="0" applyNumberFormat="1" applyFont="1" applyAlignment="1">
      <alignment horizontal="left" vertical="center"/>
    </xf>
    <xf numFmtId="164" fontId="7" fillId="0" borderId="0" xfId="0" applyNumberFormat="1" applyFont="1" applyAlignment="1">
      <alignment vertical="center"/>
    </xf>
    <xf numFmtId="164" fontId="7" fillId="0" borderId="0" xfId="0" applyNumberFormat="1" applyFont="1" applyAlignment="1">
      <alignment horizontal="left" vertical="center" wrapText="1"/>
    </xf>
    <xf numFmtId="164" fontId="7" fillId="0" borderId="1" xfId="0" applyNumberFormat="1" applyFont="1" applyBorder="1" applyAlignment="1">
      <alignment horizontal="center" vertical="center"/>
    </xf>
    <xf numFmtId="164" fontId="3" fillId="0" borderId="0" xfId="0" applyNumberFormat="1" applyFont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/>
    </xf>
    <xf numFmtId="164" fontId="3" fillId="0" borderId="1" xfId="0" applyNumberFormat="1" applyFont="1" applyBorder="1" applyAlignment="1">
      <alignment horizontal="right" vertical="center" wrapText="1"/>
    </xf>
    <xf numFmtId="164" fontId="3" fillId="0" borderId="0" xfId="0" applyNumberFormat="1" applyFont="1" applyAlignment="1">
      <alignment vertical="center" wrapText="1"/>
    </xf>
    <xf numFmtId="164" fontId="3" fillId="0" borderId="2" xfId="0" applyNumberFormat="1" applyFont="1" applyBorder="1" applyAlignment="1">
      <alignment horizontal="right" vertical="center" wrapText="1"/>
    </xf>
    <xf numFmtId="164" fontId="3" fillId="2" borderId="0" xfId="0" applyNumberFormat="1" applyFont="1" applyFill="1" applyAlignment="1">
      <alignment horizontal="right" vertical="center" wrapText="1"/>
    </xf>
    <xf numFmtId="164" fontId="3" fillId="2" borderId="1" xfId="0" applyNumberFormat="1" applyFont="1" applyFill="1" applyBorder="1" applyAlignment="1">
      <alignment horizontal="right" vertical="center" wrapText="1"/>
    </xf>
    <xf numFmtId="164" fontId="3" fillId="2" borderId="2" xfId="0" applyNumberFormat="1" applyFont="1" applyFill="1" applyBorder="1" applyAlignment="1">
      <alignment horizontal="right" vertical="center" wrapText="1"/>
    </xf>
    <xf numFmtId="0" fontId="3" fillId="0" borderId="5" xfId="0" applyFont="1" applyBorder="1"/>
    <xf numFmtId="165" fontId="3" fillId="0" borderId="0" xfId="0" applyNumberFormat="1" applyFont="1" applyAlignment="1">
      <alignment vertical="top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/>
    </xf>
    <xf numFmtId="164" fontId="3" fillId="2" borderId="3" xfId="0" applyNumberFormat="1" applyFont="1" applyFill="1" applyBorder="1" applyAlignment="1">
      <alignment horizontal="right" vertical="center"/>
    </xf>
    <xf numFmtId="164" fontId="3" fillId="0" borderId="3" xfId="0" applyNumberFormat="1" applyFont="1" applyBorder="1" applyAlignment="1">
      <alignment horizontal="right" vertical="center"/>
    </xf>
    <xf numFmtId="164" fontId="3" fillId="3" borderId="3" xfId="0" applyNumberFormat="1" applyFont="1" applyFill="1" applyBorder="1" applyAlignment="1">
      <alignment horizontal="right" vertical="center"/>
    </xf>
    <xf numFmtId="164" fontId="3" fillId="3" borderId="0" xfId="0" applyNumberFormat="1" applyFont="1" applyFill="1" applyAlignment="1">
      <alignment horizontal="right" vertical="center"/>
    </xf>
    <xf numFmtId="164" fontId="3" fillId="3" borderId="1" xfId="0" applyNumberFormat="1" applyFont="1" applyFill="1" applyBorder="1" applyAlignment="1">
      <alignment horizontal="right" vertical="center"/>
    </xf>
    <xf numFmtId="164" fontId="3" fillId="3" borderId="2" xfId="0" applyNumberFormat="1" applyFont="1" applyFill="1" applyBorder="1" applyAlignment="1">
      <alignment horizontal="right" vertical="center"/>
    </xf>
    <xf numFmtId="164" fontId="2" fillId="3" borderId="1" xfId="0" applyNumberFormat="1" applyFont="1" applyFill="1" applyBorder="1" applyAlignment="1">
      <alignment horizontal="right" vertical="center"/>
    </xf>
    <xf numFmtId="164" fontId="2" fillId="3" borderId="0" xfId="0" applyNumberFormat="1" applyFont="1" applyFill="1" applyAlignment="1">
      <alignment horizontal="center" vertical="center"/>
    </xf>
    <xf numFmtId="164" fontId="2" fillId="3" borderId="2" xfId="0" applyNumberFormat="1" applyFont="1" applyFill="1" applyBorder="1" applyAlignment="1">
      <alignment horizontal="right" vertical="center"/>
    </xf>
    <xf numFmtId="164" fontId="1" fillId="3" borderId="0" xfId="0" applyNumberFormat="1" applyFont="1" applyFill="1" applyAlignment="1">
      <alignment horizontal="right" vertical="center"/>
    </xf>
    <xf numFmtId="171" fontId="1" fillId="0" borderId="0" xfId="0" applyNumberFormat="1" applyFont="1" applyAlignment="1">
      <alignment horizontal="right" vertical="center"/>
    </xf>
    <xf numFmtId="171" fontId="1" fillId="0" borderId="0" xfId="0" applyNumberFormat="1" applyFont="1" applyAlignment="1">
      <alignment horizontal="center" vertical="center"/>
    </xf>
    <xf numFmtId="165" fontId="3" fillId="0" borderId="0" xfId="0" applyNumberFormat="1" applyFont="1" applyAlignment="1">
      <alignment horizontal="center"/>
    </xf>
    <xf numFmtId="164" fontId="2" fillId="2" borderId="0" xfId="0" applyNumberFormat="1" applyFont="1" applyFill="1" applyAlignment="1">
      <alignment vertical="center"/>
    </xf>
    <xf numFmtId="164" fontId="1" fillId="2" borderId="0" xfId="0" applyNumberFormat="1" applyFont="1" applyFill="1" applyAlignment="1">
      <alignment vertical="center"/>
    </xf>
    <xf numFmtId="164" fontId="2" fillId="3" borderId="0" xfId="0" applyNumberFormat="1" applyFont="1" applyFill="1" applyAlignment="1">
      <alignment vertical="center"/>
    </xf>
    <xf numFmtId="164" fontId="2" fillId="2" borderId="1" xfId="0" applyNumberFormat="1" applyFont="1" applyFill="1" applyBorder="1" applyAlignment="1">
      <alignment vertical="center"/>
    </xf>
    <xf numFmtId="164" fontId="2" fillId="0" borderId="1" xfId="0" applyNumberFormat="1" applyFont="1" applyBorder="1" applyAlignment="1">
      <alignment vertical="center"/>
    </xf>
    <xf numFmtId="164" fontId="2" fillId="3" borderId="1" xfId="0" applyNumberFormat="1" applyFont="1" applyFill="1" applyBorder="1" applyAlignment="1">
      <alignment vertical="center"/>
    </xf>
    <xf numFmtId="164" fontId="1" fillId="3" borderId="0" xfId="0" applyNumberFormat="1" applyFont="1" applyFill="1" applyAlignment="1">
      <alignment vertical="center"/>
    </xf>
    <xf numFmtId="164" fontId="3" fillId="3" borderId="0" xfId="0" applyNumberFormat="1" applyFont="1" applyFill="1" applyAlignment="1">
      <alignment vertical="center"/>
    </xf>
    <xf numFmtId="164" fontId="3" fillId="3" borderId="1" xfId="0" applyNumberFormat="1" applyFont="1" applyFill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164" fontId="2" fillId="2" borderId="3" xfId="0" applyNumberFormat="1" applyFont="1" applyFill="1" applyBorder="1" applyAlignment="1">
      <alignment vertical="center"/>
    </xf>
    <xf numFmtId="164" fontId="2" fillId="0" borderId="3" xfId="0" applyNumberFormat="1" applyFont="1" applyBorder="1" applyAlignment="1">
      <alignment vertical="center"/>
    </xf>
    <xf numFmtId="164" fontId="2" fillId="2" borderId="5" xfId="0" applyNumberFormat="1" applyFont="1" applyFill="1" applyBorder="1" applyAlignment="1">
      <alignment vertical="center"/>
    </xf>
    <xf numFmtId="164" fontId="2" fillId="0" borderId="5" xfId="0" applyNumberFormat="1" applyFont="1" applyBorder="1" applyAlignment="1">
      <alignment vertical="center"/>
    </xf>
    <xf numFmtId="164" fontId="2" fillId="3" borderId="5" xfId="0" applyNumberFormat="1" applyFont="1" applyFill="1" applyBorder="1" applyAlignment="1">
      <alignment vertical="center"/>
    </xf>
    <xf numFmtId="170" fontId="3" fillId="2" borderId="0" xfId="0" applyNumberFormat="1" applyFont="1" applyFill="1" applyAlignment="1">
      <alignment horizontal="right" vertical="center"/>
    </xf>
    <xf numFmtId="10" fontId="2" fillId="0" borderId="0" xfId="4" applyNumberFormat="1" applyFont="1" applyAlignment="1">
      <alignment horizontal="right" vertical="center"/>
    </xf>
    <xf numFmtId="172" fontId="1" fillId="0" borderId="0" xfId="0" applyNumberFormat="1" applyFont="1" applyAlignment="1">
      <alignment horizontal="right" vertical="center"/>
    </xf>
    <xf numFmtId="172" fontId="2" fillId="2" borderId="2" xfId="0" applyNumberFormat="1" applyFont="1" applyFill="1" applyBorder="1" applyAlignment="1">
      <alignment horizontal="right" vertical="center"/>
    </xf>
    <xf numFmtId="172" fontId="2" fillId="0" borderId="2" xfId="0" applyNumberFormat="1" applyFont="1" applyBorder="1" applyAlignment="1">
      <alignment horizontal="right" vertical="center"/>
    </xf>
    <xf numFmtId="172" fontId="2" fillId="3" borderId="2" xfId="0" applyNumberFormat="1" applyFont="1" applyFill="1" applyBorder="1" applyAlignment="1">
      <alignment horizontal="right" vertical="center"/>
    </xf>
    <xf numFmtId="164" fontId="7" fillId="0" borderId="1" xfId="0" applyNumberFormat="1" applyFont="1" applyBorder="1" applyAlignment="1">
      <alignment horizontal="center" vertical="center"/>
    </xf>
    <xf numFmtId="0" fontId="3" fillId="0" borderId="1" xfId="0" applyFont="1" applyBorder="1"/>
    <xf numFmtId="165" fontId="3" fillId="0" borderId="0" xfId="0" applyNumberFormat="1" applyFont="1" applyAlignment="1">
      <alignment horizontal="center"/>
    </xf>
    <xf numFmtId="0" fontId="3" fillId="0" borderId="0" xfId="0" applyFont="1"/>
    <xf numFmtId="164" fontId="1" fillId="0" borderId="1" xfId="0" applyNumberFormat="1" applyFont="1" applyBorder="1" applyAlignment="1">
      <alignment horizontal="center" vertical="center"/>
    </xf>
    <xf numFmtId="164" fontId="7" fillId="0" borderId="4" xfId="0" applyNumberFormat="1" applyFont="1" applyBorder="1" applyAlignment="1">
      <alignment horizontal="center" vertical="center"/>
    </xf>
    <xf numFmtId="0" fontId="3" fillId="0" borderId="4" xfId="0" applyFont="1" applyBorder="1"/>
    <xf numFmtId="164" fontId="1" fillId="0" borderId="4" xfId="0" applyNumberFormat="1" applyFont="1" applyBorder="1" applyAlignment="1">
      <alignment horizontal="center" vertical="center"/>
    </xf>
  </cellXfs>
  <cellStyles count="5">
    <cellStyle name="Normal" xfId="0" builtinId="0"/>
    <cellStyle name="Normal - Style1 2" xfId="1" xr:uid="{E368B970-F434-40A2-A47A-0FA59E956584}"/>
    <cellStyle name="Normal 2" xfId="2" xr:uid="{DD55BD2D-1AAA-41C7-9C0A-BB2822BBE241}"/>
    <cellStyle name="Normal 319" xfId="3" xr:uid="{59314FD5-7EF3-4B93-953D-99FF213AA3CE}"/>
    <cellStyle name="Percent" xfId="4" builtinId="5"/>
  </cellStyles>
  <dxfs count="0"/>
  <tableStyles count="0" defaultTableStyle="TableStyleMedium2" defaultPivotStyle="PivotStyleLight16"/>
  <colors>
    <mruColors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BFA13E-76F7-4989-B0ED-37F89D6FA319}">
  <dimension ref="A1:M140"/>
  <sheetViews>
    <sheetView tabSelected="1" zoomScaleNormal="100" zoomScaleSheetLayoutView="100" workbookViewId="0">
      <selection activeCell="D99" sqref="D99"/>
    </sheetView>
  </sheetViews>
  <sheetFormatPr defaultColWidth="9.109375" defaultRowHeight="21.8" customHeight="1" x14ac:dyDescent="0.45"/>
  <cols>
    <col min="1" max="3" width="1.44140625" style="64" customWidth="1"/>
    <col min="4" max="4" width="27" style="64" customWidth="1"/>
    <col min="5" max="5" width="7.88671875" style="64" customWidth="1"/>
    <col min="6" max="6" width="0.5546875" style="64" customWidth="1"/>
    <col min="7" max="7" width="12.88671875" style="64" customWidth="1"/>
    <col min="8" max="8" width="0.5546875" style="64" customWidth="1"/>
    <col min="9" max="9" width="12.88671875" style="64" customWidth="1"/>
    <col min="10" max="10" width="0.5546875" style="64" customWidth="1"/>
    <col min="11" max="11" width="12.88671875" style="64" customWidth="1"/>
    <col min="12" max="12" width="0.5546875" style="64" customWidth="1"/>
    <col min="13" max="13" width="12.88671875" style="64" customWidth="1"/>
    <col min="14" max="14" width="9.109375" style="64" customWidth="1"/>
    <col min="15" max="16384" width="9.109375" style="64"/>
  </cols>
  <sheetData>
    <row r="1" spans="1:13" ht="21.8" customHeight="1" x14ac:dyDescent="0.45">
      <c r="A1" s="84" t="s">
        <v>0</v>
      </c>
      <c r="B1" s="84"/>
      <c r="C1" s="84"/>
      <c r="D1" s="84"/>
      <c r="E1" s="65"/>
      <c r="F1" s="65"/>
      <c r="G1" s="85"/>
      <c r="H1" s="85"/>
      <c r="I1" s="85"/>
      <c r="J1" s="85"/>
      <c r="K1" s="85"/>
      <c r="L1" s="85"/>
      <c r="M1" s="85"/>
    </row>
    <row r="2" spans="1:13" ht="21.8" customHeight="1" x14ac:dyDescent="0.45">
      <c r="A2" s="84" t="s">
        <v>1</v>
      </c>
      <c r="B2" s="84"/>
      <c r="C2" s="84"/>
      <c r="D2" s="84"/>
      <c r="E2" s="65"/>
      <c r="F2" s="65"/>
      <c r="G2" s="85"/>
      <c r="H2" s="85"/>
      <c r="I2" s="85"/>
      <c r="J2" s="85"/>
      <c r="K2" s="85"/>
      <c r="L2" s="85"/>
      <c r="M2" s="85"/>
    </row>
    <row r="3" spans="1:13" ht="21.8" customHeight="1" x14ac:dyDescent="0.45">
      <c r="A3" s="86" t="s">
        <v>2</v>
      </c>
      <c r="B3" s="86"/>
      <c r="C3" s="86"/>
      <c r="D3" s="86"/>
      <c r="E3" s="87"/>
      <c r="F3" s="87"/>
      <c r="G3" s="88"/>
      <c r="H3" s="88"/>
      <c r="I3" s="88"/>
      <c r="J3" s="88"/>
      <c r="K3" s="88"/>
      <c r="L3" s="88"/>
      <c r="M3" s="88"/>
    </row>
    <row r="4" spans="1:13" ht="12.05" customHeight="1" x14ac:dyDescent="0.45">
      <c r="A4" s="65"/>
      <c r="B4" s="65"/>
      <c r="C4" s="65"/>
      <c r="D4" s="65"/>
      <c r="E4" s="65"/>
      <c r="F4" s="65"/>
      <c r="G4" s="85"/>
      <c r="H4" s="85"/>
      <c r="I4" s="85"/>
      <c r="J4" s="85"/>
      <c r="K4" s="85"/>
      <c r="L4" s="85"/>
      <c r="M4" s="85"/>
    </row>
    <row r="5" spans="1:13" ht="18.649999999999999" customHeight="1" x14ac:dyDescent="0.45">
      <c r="A5" s="65"/>
      <c r="B5" s="65"/>
      <c r="C5" s="65"/>
      <c r="D5" s="65"/>
      <c r="E5" s="65"/>
      <c r="F5" s="65"/>
      <c r="G5" s="169" t="s">
        <v>3</v>
      </c>
      <c r="H5" s="170"/>
      <c r="I5" s="170"/>
      <c r="J5" s="85"/>
      <c r="K5" s="169" t="s">
        <v>4</v>
      </c>
      <c r="L5" s="170"/>
      <c r="M5" s="170"/>
    </row>
    <row r="6" spans="1:13" ht="18.649999999999999" customHeight="1" x14ac:dyDescent="0.45">
      <c r="A6" s="89"/>
      <c r="B6" s="89"/>
      <c r="C6" s="89"/>
      <c r="D6" s="90"/>
      <c r="E6" s="91"/>
      <c r="F6" s="91"/>
      <c r="G6" s="92" t="s">
        <v>5</v>
      </c>
      <c r="H6" s="92"/>
      <c r="I6" s="92" t="s">
        <v>6</v>
      </c>
      <c r="J6" s="85"/>
      <c r="K6" s="92" t="s">
        <v>5</v>
      </c>
      <c r="L6" s="92"/>
      <c r="M6" s="92" t="s">
        <v>6</v>
      </c>
    </row>
    <row r="7" spans="1:13" ht="18.649999999999999" customHeight="1" x14ac:dyDescent="0.45">
      <c r="A7" s="65"/>
      <c r="B7" s="65"/>
      <c r="C7" s="65"/>
      <c r="D7" s="65"/>
      <c r="E7" s="65"/>
      <c r="F7" s="65"/>
      <c r="G7" s="93" t="s">
        <v>7</v>
      </c>
      <c r="H7" s="94"/>
      <c r="I7" s="93" t="s">
        <v>8</v>
      </c>
      <c r="J7" s="85"/>
      <c r="K7" s="93" t="s">
        <v>7</v>
      </c>
      <c r="L7" s="94"/>
      <c r="M7" s="93" t="s">
        <v>8</v>
      </c>
    </row>
    <row r="8" spans="1:13" ht="18.649999999999999" customHeight="1" x14ac:dyDescent="0.45">
      <c r="A8" s="65"/>
      <c r="B8" s="65"/>
      <c r="C8" s="65"/>
      <c r="D8" s="65"/>
      <c r="E8" s="65"/>
      <c r="F8" s="65"/>
      <c r="G8" s="92" t="s">
        <v>9</v>
      </c>
      <c r="H8" s="92"/>
      <c r="I8" s="92" t="s">
        <v>10</v>
      </c>
      <c r="J8" s="92"/>
      <c r="K8" s="92" t="s">
        <v>9</v>
      </c>
      <c r="L8" s="92"/>
      <c r="M8" s="92" t="s">
        <v>10</v>
      </c>
    </row>
    <row r="9" spans="1:13" ht="18.649999999999999" customHeight="1" x14ac:dyDescent="0.45">
      <c r="A9" s="62"/>
      <c r="B9" s="62"/>
      <c r="C9" s="62"/>
      <c r="D9" s="62"/>
      <c r="E9" s="95" t="s">
        <v>11</v>
      </c>
      <c r="F9" s="96"/>
      <c r="G9" s="97" t="s">
        <v>12</v>
      </c>
      <c r="H9" s="92"/>
      <c r="I9" s="97" t="s">
        <v>12</v>
      </c>
      <c r="J9" s="92"/>
      <c r="K9" s="97" t="s">
        <v>12</v>
      </c>
      <c r="L9" s="92"/>
      <c r="M9" s="97" t="s">
        <v>12</v>
      </c>
    </row>
    <row r="10" spans="1:13" ht="18.649999999999999" customHeight="1" x14ac:dyDescent="0.45">
      <c r="A10" s="89" t="s">
        <v>13</v>
      </c>
      <c r="B10" s="89"/>
      <c r="C10" s="89"/>
      <c r="D10" s="89"/>
      <c r="E10" s="90"/>
      <c r="F10" s="91"/>
      <c r="G10" s="98"/>
      <c r="H10" s="85"/>
      <c r="I10" s="85"/>
      <c r="J10" s="85"/>
      <c r="K10" s="98"/>
      <c r="L10" s="85"/>
      <c r="M10" s="85"/>
    </row>
    <row r="11" spans="1:13" ht="4.4000000000000004" customHeight="1" x14ac:dyDescent="0.45">
      <c r="A11" s="89"/>
      <c r="B11" s="89"/>
      <c r="C11" s="89"/>
      <c r="D11" s="89"/>
      <c r="E11" s="90"/>
      <c r="F11" s="91"/>
      <c r="G11" s="98"/>
      <c r="H11" s="85"/>
      <c r="I11" s="85"/>
      <c r="J11" s="85"/>
      <c r="K11" s="98"/>
      <c r="L11" s="85"/>
      <c r="M11" s="85"/>
    </row>
    <row r="12" spans="1:13" ht="18.649999999999999" customHeight="1" x14ac:dyDescent="0.45">
      <c r="A12" s="89" t="s">
        <v>14</v>
      </c>
      <c r="B12" s="89"/>
      <c r="C12" s="89"/>
      <c r="D12" s="90"/>
      <c r="E12" s="91"/>
      <c r="F12" s="91"/>
      <c r="G12" s="98"/>
      <c r="H12" s="85"/>
      <c r="I12" s="85"/>
      <c r="J12" s="85"/>
      <c r="K12" s="98"/>
      <c r="L12" s="85"/>
      <c r="M12" s="85"/>
    </row>
    <row r="13" spans="1:13" ht="4.4000000000000004" customHeight="1" x14ac:dyDescent="0.45">
      <c r="A13" s="89"/>
      <c r="B13" s="89"/>
      <c r="C13" s="89"/>
      <c r="D13" s="90"/>
      <c r="E13" s="91"/>
      <c r="F13" s="91"/>
      <c r="G13" s="98"/>
      <c r="H13" s="85"/>
      <c r="I13" s="85"/>
      <c r="J13" s="85"/>
      <c r="K13" s="98"/>
      <c r="L13" s="85"/>
      <c r="M13" s="85"/>
    </row>
    <row r="14" spans="1:13" ht="18.649999999999999" customHeight="1" x14ac:dyDescent="0.45">
      <c r="A14" s="65" t="s">
        <v>15</v>
      </c>
      <c r="B14" s="65"/>
      <c r="C14" s="65"/>
      <c r="D14" s="90"/>
      <c r="E14" s="91"/>
      <c r="F14" s="91"/>
      <c r="G14" s="98">
        <v>4726014290</v>
      </c>
      <c r="H14" s="85"/>
      <c r="I14" s="85">
        <v>6449893366</v>
      </c>
      <c r="J14" s="85"/>
      <c r="K14" s="98">
        <v>164189599</v>
      </c>
      <c r="L14" s="85"/>
      <c r="M14" s="85">
        <v>1011278948</v>
      </c>
    </row>
    <row r="15" spans="1:13" ht="18.649999999999999" customHeight="1" x14ac:dyDescent="0.45">
      <c r="A15" s="65" t="s">
        <v>16</v>
      </c>
      <c r="B15" s="65"/>
      <c r="C15" s="65"/>
      <c r="D15" s="90"/>
      <c r="E15" s="91"/>
      <c r="F15" s="91"/>
      <c r="G15" s="98">
        <v>0</v>
      </c>
      <c r="H15" s="85"/>
      <c r="I15" s="85">
        <v>71584862</v>
      </c>
      <c r="J15" s="85"/>
      <c r="K15" s="98">
        <v>0</v>
      </c>
      <c r="L15" s="85"/>
      <c r="M15" s="85">
        <v>0</v>
      </c>
    </row>
    <row r="16" spans="1:13" ht="18.649999999999999" customHeight="1" x14ac:dyDescent="0.45">
      <c r="A16" s="65" t="s">
        <v>17</v>
      </c>
      <c r="B16" s="65"/>
      <c r="C16" s="65"/>
      <c r="D16" s="90"/>
      <c r="E16" s="91"/>
      <c r="F16" s="91"/>
      <c r="G16" s="98">
        <v>856263704</v>
      </c>
      <c r="H16" s="85"/>
      <c r="I16" s="85">
        <v>685961626</v>
      </c>
      <c r="J16" s="85"/>
      <c r="K16" s="98">
        <v>129146638</v>
      </c>
      <c r="L16" s="85"/>
      <c r="M16" s="85">
        <v>400044157</v>
      </c>
    </row>
    <row r="17" spans="1:13" ht="18.649999999999999" customHeight="1" x14ac:dyDescent="0.45">
      <c r="A17" s="65" t="s">
        <v>18</v>
      </c>
      <c r="B17" s="90"/>
      <c r="C17" s="90"/>
      <c r="D17" s="90"/>
      <c r="E17" s="91">
        <v>17</v>
      </c>
      <c r="F17" s="91"/>
      <c r="G17" s="98">
        <v>512238953</v>
      </c>
      <c r="H17" s="85"/>
      <c r="I17" s="85">
        <v>225441537</v>
      </c>
      <c r="J17" s="85"/>
      <c r="K17" s="98">
        <v>4495650000</v>
      </c>
      <c r="L17" s="85"/>
      <c r="M17" s="85">
        <v>9523020000</v>
      </c>
    </row>
    <row r="18" spans="1:13" ht="18.649999999999999" customHeight="1" x14ac:dyDescent="0.45">
      <c r="A18" s="65" t="s">
        <v>19</v>
      </c>
      <c r="B18" s="65"/>
      <c r="C18" s="65"/>
      <c r="D18" s="90"/>
      <c r="E18" s="91">
        <v>5</v>
      </c>
      <c r="F18" s="91"/>
      <c r="G18" s="98">
        <v>0</v>
      </c>
      <c r="H18" s="85"/>
      <c r="I18" s="85">
        <v>8696918</v>
      </c>
      <c r="J18" s="85"/>
      <c r="K18" s="98">
        <v>0</v>
      </c>
      <c r="L18" s="85"/>
      <c r="M18" s="85">
        <v>0</v>
      </c>
    </row>
    <row r="19" spans="1:13" ht="18.649999999999999" customHeight="1" x14ac:dyDescent="0.45">
      <c r="A19" s="65" t="s">
        <v>20</v>
      </c>
      <c r="B19" s="90"/>
      <c r="C19" s="90"/>
      <c r="D19" s="90"/>
      <c r="E19" s="91"/>
      <c r="F19" s="91"/>
      <c r="G19" s="98"/>
      <c r="H19" s="85"/>
      <c r="I19" s="85"/>
      <c r="J19" s="85"/>
      <c r="K19" s="98"/>
      <c r="L19" s="85"/>
      <c r="M19" s="85"/>
    </row>
    <row r="20" spans="1:13" ht="18.649999999999999" customHeight="1" x14ac:dyDescent="0.45">
      <c r="A20" s="65"/>
      <c r="B20" s="90" t="s">
        <v>21</v>
      </c>
      <c r="C20" s="90"/>
      <c r="D20" s="90"/>
      <c r="E20" s="91"/>
      <c r="F20" s="91"/>
      <c r="G20" s="98">
        <v>31097173</v>
      </c>
      <c r="H20" s="85"/>
      <c r="I20" s="85">
        <v>56143136</v>
      </c>
      <c r="J20" s="85"/>
      <c r="K20" s="98">
        <v>0</v>
      </c>
      <c r="L20" s="85"/>
      <c r="M20" s="85">
        <v>0</v>
      </c>
    </row>
    <row r="21" spans="1:13" ht="18.649999999999999" customHeight="1" x14ac:dyDescent="0.45">
      <c r="A21" s="65" t="s">
        <v>22</v>
      </c>
      <c r="B21" s="90"/>
      <c r="C21" s="90"/>
      <c r="D21" s="90"/>
      <c r="E21" s="91">
        <v>7</v>
      </c>
      <c r="F21" s="91"/>
      <c r="G21" s="98">
        <v>16052938099</v>
      </c>
      <c r="H21" s="85"/>
      <c r="I21" s="85">
        <v>11310484835</v>
      </c>
      <c r="J21" s="85"/>
      <c r="K21" s="98">
        <v>0</v>
      </c>
      <c r="L21" s="85"/>
      <c r="M21" s="85">
        <v>0</v>
      </c>
    </row>
    <row r="22" spans="1:13" ht="18.649999999999999" customHeight="1" x14ac:dyDescent="0.45">
      <c r="A22" s="65" t="s">
        <v>23</v>
      </c>
      <c r="B22" s="65"/>
      <c r="C22" s="65"/>
      <c r="D22" s="90"/>
      <c r="E22" s="91">
        <v>8</v>
      </c>
      <c r="F22" s="91"/>
      <c r="G22" s="98">
        <v>326128228</v>
      </c>
      <c r="H22" s="85"/>
      <c r="I22" s="85">
        <v>0</v>
      </c>
      <c r="J22" s="85"/>
      <c r="K22" s="98">
        <v>0</v>
      </c>
      <c r="L22" s="85"/>
      <c r="M22" s="85">
        <v>0</v>
      </c>
    </row>
    <row r="23" spans="1:13" ht="18.649999999999999" customHeight="1" x14ac:dyDescent="0.45">
      <c r="A23" s="65" t="s">
        <v>24</v>
      </c>
      <c r="B23" s="65"/>
      <c r="C23" s="65"/>
      <c r="D23" s="90"/>
      <c r="E23" s="91"/>
      <c r="F23" s="91"/>
      <c r="G23" s="99">
        <v>653088851</v>
      </c>
      <c r="H23" s="85"/>
      <c r="I23" s="100">
        <v>486329696</v>
      </c>
      <c r="J23" s="85"/>
      <c r="K23" s="99">
        <v>61017811</v>
      </c>
      <c r="L23" s="85"/>
      <c r="M23" s="100">
        <v>50896373</v>
      </c>
    </row>
    <row r="24" spans="1:13" ht="4.4000000000000004" customHeight="1" x14ac:dyDescent="0.45">
      <c r="A24" s="89"/>
      <c r="B24" s="89"/>
      <c r="C24" s="89"/>
      <c r="D24" s="89"/>
      <c r="E24" s="90"/>
      <c r="F24" s="91"/>
      <c r="G24" s="98"/>
      <c r="H24" s="85"/>
      <c r="I24" s="85"/>
      <c r="J24" s="85"/>
      <c r="K24" s="98"/>
      <c r="L24" s="85"/>
      <c r="M24" s="85"/>
    </row>
    <row r="25" spans="1:13" ht="18.649999999999999" customHeight="1" x14ac:dyDescent="0.45">
      <c r="A25" s="89" t="s">
        <v>25</v>
      </c>
      <c r="B25" s="65"/>
      <c r="C25" s="65"/>
      <c r="D25" s="90"/>
      <c r="E25" s="91"/>
      <c r="F25" s="91"/>
      <c r="G25" s="101">
        <f>SUM(G14:G24)</f>
        <v>23157769298</v>
      </c>
      <c r="H25" s="85"/>
      <c r="I25" s="88">
        <f>SUM(I14:I24)</f>
        <v>19294535976</v>
      </c>
      <c r="J25" s="85"/>
      <c r="K25" s="101">
        <f>SUM(K14:K24)</f>
        <v>4850004048</v>
      </c>
      <c r="L25" s="85"/>
      <c r="M25" s="88">
        <f>SUM(M14:M24)</f>
        <v>10985239478</v>
      </c>
    </row>
    <row r="26" spans="1:13" ht="15.05" customHeight="1" x14ac:dyDescent="0.45">
      <c r="A26" s="90"/>
      <c r="B26" s="90"/>
      <c r="C26" s="90"/>
      <c r="D26" s="90"/>
      <c r="E26" s="91"/>
      <c r="F26" s="91"/>
      <c r="G26" s="98"/>
      <c r="H26" s="85"/>
      <c r="I26" s="85"/>
      <c r="J26" s="85"/>
      <c r="K26" s="98"/>
      <c r="L26" s="85"/>
      <c r="M26" s="85"/>
    </row>
    <row r="27" spans="1:13" ht="18.649999999999999" customHeight="1" x14ac:dyDescent="0.45">
      <c r="A27" s="89" t="s">
        <v>26</v>
      </c>
      <c r="B27" s="89"/>
      <c r="C27" s="89"/>
      <c r="D27" s="90"/>
      <c r="E27" s="91"/>
      <c r="F27" s="91"/>
      <c r="G27" s="98"/>
      <c r="H27" s="85"/>
      <c r="I27" s="85"/>
      <c r="J27" s="85"/>
      <c r="K27" s="98"/>
      <c r="L27" s="85"/>
      <c r="M27" s="85"/>
    </row>
    <row r="28" spans="1:13" ht="4.4000000000000004" customHeight="1" x14ac:dyDescent="0.45">
      <c r="A28" s="89"/>
      <c r="B28" s="89"/>
      <c r="C28" s="89"/>
      <c r="D28" s="90"/>
      <c r="E28" s="91"/>
      <c r="F28" s="91"/>
      <c r="G28" s="98"/>
      <c r="H28" s="85"/>
      <c r="I28" s="85"/>
      <c r="J28" s="85"/>
      <c r="K28" s="98"/>
      <c r="L28" s="85"/>
      <c r="M28" s="85"/>
    </row>
    <row r="29" spans="1:13" ht="18.649999999999999" customHeight="1" x14ac:dyDescent="0.45">
      <c r="A29" s="90" t="s">
        <v>20</v>
      </c>
      <c r="B29" s="90"/>
      <c r="C29" s="90"/>
      <c r="D29" s="90"/>
      <c r="E29" s="91"/>
      <c r="F29" s="91"/>
      <c r="G29" s="102"/>
      <c r="H29" s="103"/>
      <c r="I29" s="103"/>
      <c r="J29" s="103"/>
      <c r="K29" s="102"/>
      <c r="L29" s="103"/>
      <c r="M29" s="103"/>
    </row>
    <row r="30" spans="1:13" ht="18.8" x14ac:dyDescent="0.45">
      <c r="A30" s="90"/>
      <c r="B30" s="90" t="s">
        <v>27</v>
      </c>
      <c r="C30" s="90"/>
      <c r="D30" s="90"/>
      <c r="E30" s="91">
        <v>5</v>
      </c>
      <c r="F30" s="91"/>
      <c r="G30" s="102">
        <v>465898068</v>
      </c>
      <c r="H30" s="103"/>
      <c r="I30" s="103">
        <v>518655613</v>
      </c>
      <c r="J30" s="103"/>
      <c r="K30" s="102">
        <v>0</v>
      </c>
      <c r="L30" s="103"/>
      <c r="M30" s="103">
        <v>0</v>
      </c>
    </row>
    <row r="31" spans="1:13" ht="18.649999999999999" customHeight="1" x14ac:dyDescent="0.45">
      <c r="A31" s="90" t="s">
        <v>28</v>
      </c>
      <c r="B31" s="90"/>
      <c r="C31" s="90"/>
      <c r="D31" s="90"/>
      <c r="E31" s="91">
        <v>17</v>
      </c>
      <c r="F31" s="91"/>
      <c r="G31" s="102">
        <v>296911231</v>
      </c>
      <c r="H31" s="103"/>
      <c r="I31" s="103">
        <v>238855386</v>
      </c>
      <c r="J31" s="103"/>
      <c r="K31" s="102">
        <v>0</v>
      </c>
      <c r="L31" s="103"/>
      <c r="M31" s="103">
        <v>0</v>
      </c>
    </row>
    <row r="32" spans="1:13" ht="18.649999999999999" customHeight="1" x14ac:dyDescent="0.45">
      <c r="A32" s="90" t="s">
        <v>20</v>
      </c>
      <c r="B32" s="90"/>
      <c r="C32" s="90"/>
      <c r="D32" s="90"/>
      <c r="E32" s="91"/>
      <c r="F32" s="91"/>
      <c r="G32" s="102"/>
      <c r="H32" s="103"/>
      <c r="I32" s="103"/>
      <c r="J32" s="103"/>
      <c r="K32" s="102"/>
      <c r="L32" s="103"/>
      <c r="M32" s="103"/>
    </row>
    <row r="33" spans="1:13" ht="18.649999999999999" customHeight="1" x14ac:dyDescent="0.45">
      <c r="A33" s="90"/>
      <c r="B33" s="90" t="s">
        <v>29</v>
      </c>
      <c r="C33" s="90"/>
      <c r="D33" s="90"/>
      <c r="E33" s="91">
        <v>5</v>
      </c>
      <c r="F33" s="91"/>
      <c r="G33" s="102">
        <v>6754188315</v>
      </c>
      <c r="H33" s="103"/>
      <c r="I33" s="103">
        <v>6552850011</v>
      </c>
      <c r="J33" s="103"/>
      <c r="K33" s="102">
        <v>5690944793</v>
      </c>
      <c r="L33" s="103"/>
      <c r="M33" s="103">
        <v>5560594227</v>
      </c>
    </row>
    <row r="34" spans="1:13" ht="18.649999999999999" customHeight="1" x14ac:dyDescent="0.45">
      <c r="A34" s="90" t="s">
        <v>259</v>
      </c>
      <c r="B34" s="90"/>
      <c r="C34" s="90"/>
      <c r="D34" s="90"/>
      <c r="E34" s="91"/>
      <c r="F34" s="91"/>
      <c r="G34" s="102">
        <v>14814414779</v>
      </c>
      <c r="H34" s="103"/>
      <c r="I34" s="103">
        <v>14648836048</v>
      </c>
      <c r="J34" s="103"/>
      <c r="K34" s="102">
        <v>0</v>
      </c>
      <c r="L34" s="103"/>
      <c r="M34" s="103">
        <v>0</v>
      </c>
    </row>
    <row r="35" spans="1:13" ht="18.649999999999999" customHeight="1" x14ac:dyDescent="0.45">
      <c r="A35" s="90" t="s">
        <v>30</v>
      </c>
      <c r="B35" s="90"/>
      <c r="C35" s="90"/>
      <c r="D35" s="90"/>
      <c r="E35" s="91">
        <v>9</v>
      </c>
      <c r="F35" s="91"/>
      <c r="G35" s="102">
        <v>0</v>
      </c>
      <c r="H35" s="103"/>
      <c r="I35" s="103">
        <v>0</v>
      </c>
      <c r="J35" s="103"/>
      <c r="K35" s="102">
        <v>33756697154</v>
      </c>
      <c r="L35" s="103"/>
      <c r="M35" s="103">
        <v>25931890787</v>
      </c>
    </row>
    <row r="36" spans="1:13" ht="18.649999999999999" customHeight="1" x14ac:dyDescent="0.45">
      <c r="A36" s="90" t="s">
        <v>31</v>
      </c>
      <c r="B36" s="90"/>
      <c r="C36" s="90"/>
      <c r="D36" s="90"/>
      <c r="E36" s="91">
        <v>10</v>
      </c>
      <c r="F36" s="91"/>
      <c r="G36" s="102">
        <v>5648775242</v>
      </c>
      <c r="H36" s="103"/>
      <c r="I36" s="103">
        <v>4981825192</v>
      </c>
      <c r="J36" s="103"/>
      <c r="K36" s="102">
        <v>609758300</v>
      </c>
      <c r="L36" s="103"/>
      <c r="M36" s="103">
        <v>609758300</v>
      </c>
    </row>
    <row r="37" spans="1:13" ht="18.649999999999999" customHeight="1" x14ac:dyDescent="0.45">
      <c r="A37" s="90" t="s">
        <v>32</v>
      </c>
      <c r="B37" s="90"/>
      <c r="C37" s="90"/>
      <c r="D37" s="90"/>
      <c r="E37" s="91">
        <v>11</v>
      </c>
      <c r="F37" s="91"/>
      <c r="G37" s="102">
        <v>13909650667</v>
      </c>
      <c r="H37" s="103"/>
      <c r="I37" s="103">
        <v>12394689386</v>
      </c>
      <c r="J37" s="103"/>
      <c r="K37" s="102">
        <v>3212689835</v>
      </c>
      <c r="L37" s="103"/>
      <c r="M37" s="103">
        <v>3254082276</v>
      </c>
    </row>
    <row r="38" spans="1:13" ht="18.649999999999999" customHeight="1" x14ac:dyDescent="0.45">
      <c r="A38" s="64" t="s">
        <v>33</v>
      </c>
      <c r="B38" s="90"/>
      <c r="C38" s="90"/>
      <c r="D38" s="90"/>
      <c r="E38" s="91">
        <v>12</v>
      </c>
      <c r="F38" s="91"/>
      <c r="G38" s="102">
        <v>10479723619</v>
      </c>
      <c r="H38" s="103"/>
      <c r="I38" s="103">
        <v>8851781910</v>
      </c>
      <c r="J38" s="103"/>
      <c r="K38" s="102">
        <v>179696077</v>
      </c>
      <c r="L38" s="103"/>
      <c r="M38" s="103">
        <v>188108679</v>
      </c>
    </row>
    <row r="39" spans="1:13" ht="18.649999999999999" customHeight="1" x14ac:dyDescent="0.45">
      <c r="A39" s="90" t="s">
        <v>34</v>
      </c>
      <c r="B39" s="90"/>
      <c r="C39" s="90"/>
      <c r="D39" s="90"/>
      <c r="E39" s="91"/>
      <c r="F39" s="91"/>
      <c r="G39" s="102">
        <v>4118659963</v>
      </c>
      <c r="H39" s="103"/>
      <c r="I39" s="103">
        <v>4118659963</v>
      </c>
      <c r="J39" s="103"/>
      <c r="K39" s="102">
        <v>0</v>
      </c>
      <c r="L39" s="103"/>
      <c r="M39" s="103">
        <v>0</v>
      </c>
    </row>
    <row r="40" spans="1:13" ht="18.649999999999999" customHeight="1" x14ac:dyDescent="0.45">
      <c r="A40" s="90" t="s">
        <v>35</v>
      </c>
      <c r="B40" s="90"/>
      <c r="C40" s="90"/>
      <c r="D40" s="90"/>
      <c r="E40" s="91"/>
      <c r="F40" s="91"/>
      <c r="G40" s="102">
        <v>17575045652</v>
      </c>
      <c r="H40" s="103"/>
      <c r="I40" s="103">
        <v>17575045652</v>
      </c>
      <c r="J40" s="103"/>
      <c r="K40" s="102">
        <v>0</v>
      </c>
      <c r="L40" s="103"/>
      <c r="M40" s="103">
        <v>0</v>
      </c>
    </row>
    <row r="41" spans="1:13" ht="18.649999999999999" customHeight="1" x14ac:dyDescent="0.45">
      <c r="A41" s="90" t="s">
        <v>36</v>
      </c>
      <c r="B41" s="90"/>
      <c r="C41" s="90"/>
      <c r="D41" s="90"/>
      <c r="E41" s="91"/>
      <c r="F41" s="91"/>
      <c r="G41" s="102">
        <v>208077294</v>
      </c>
      <c r="H41" s="103"/>
      <c r="I41" s="103">
        <v>217687045</v>
      </c>
      <c r="J41" s="103"/>
      <c r="K41" s="102">
        <v>0</v>
      </c>
      <c r="L41" s="103"/>
      <c r="M41" s="103">
        <v>0</v>
      </c>
    </row>
    <row r="42" spans="1:13" ht="18.649999999999999" customHeight="1" x14ac:dyDescent="0.45">
      <c r="A42" s="90" t="s">
        <v>37</v>
      </c>
      <c r="B42" s="90"/>
      <c r="C42" s="90"/>
      <c r="D42" s="90"/>
      <c r="E42" s="91"/>
      <c r="F42" s="91"/>
      <c r="G42" s="104">
        <v>882430346</v>
      </c>
      <c r="H42" s="103"/>
      <c r="I42" s="105">
        <v>831530705</v>
      </c>
      <c r="J42" s="103"/>
      <c r="K42" s="104">
        <v>60308493</v>
      </c>
      <c r="L42" s="103"/>
      <c r="M42" s="105">
        <v>55765060</v>
      </c>
    </row>
    <row r="43" spans="1:13" ht="4.4000000000000004" customHeight="1" x14ac:dyDescent="0.45">
      <c r="A43" s="90"/>
      <c r="B43" s="90"/>
      <c r="C43" s="90"/>
      <c r="D43" s="90"/>
      <c r="E43" s="91"/>
      <c r="F43" s="91"/>
      <c r="G43" s="98"/>
      <c r="H43" s="85"/>
      <c r="I43" s="85"/>
      <c r="J43" s="85"/>
      <c r="K43" s="98"/>
      <c r="L43" s="85"/>
      <c r="M43" s="85"/>
    </row>
    <row r="44" spans="1:13" ht="18.649999999999999" customHeight="1" x14ac:dyDescent="0.45">
      <c r="A44" s="89" t="s">
        <v>38</v>
      </c>
      <c r="B44" s="89"/>
      <c r="C44" s="89"/>
      <c r="D44" s="90"/>
      <c r="E44" s="91"/>
      <c r="F44" s="91"/>
      <c r="G44" s="101">
        <f>SUM(G29:G43)</f>
        <v>75153775176</v>
      </c>
      <c r="H44" s="85"/>
      <c r="I44" s="88">
        <f>SUM(I29:I43)</f>
        <v>70930416911</v>
      </c>
      <c r="J44" s="85"/>
      <c r="K44" s="101">
        <f>SUM(K29:K43)</f>
        <v>43510094652</v>
      </c>
      <c r="L44" s="85"/>
      <c r="M44" s="88">
        <f>SUM(M29:M43)</f>
        <v>35600199329</v>
      </c>
    </row>
    <row r="45" spans="1:13" ht="4.4000000000000004" customHeight="1" x14ac:dyDescent="0.45">
      <c r="A45" s="90"/>
      <c r="B45" s="90"/>
      <c r="C45" s="90"/>
      <c r="D45" s="90"/>
      <c r="E45" s="91"/>
      <c r="F45" s="91"/>
      <c r="G45" s="98"/>
      <c r="H45" s="85"/>
      <c r="I45" s="85"/>
      <c r="J45" s="85"/>
      <c r="K45" s="98"/>
      <c r="L45" s="85"/>
      <c r="M45" s="85"/>
    </row>
    <row r="46" spans="1:13" ht="18.649999999999999" customHeight="1" thickBot="1" x14ac:dyDescent="0.5">
      <c r="A46" s="89" t="s">
        <v>39</v>
      </c>
      <c r="B46" s="89"/>
      <c r="C46" s="89"/>
      <c r="D46" s="90"/>
      <c r="E46" s="91"/>
      <c r="F46" s="91"/>
      <c r="G46" s="106">
        <f>+G44+G25</f>
        <v>98311544474</v>
      </c>
      <c r="H46" s="85"/>
      <c r="I46" s="107">
        <f>+I44+I25</f>
        <v>90224952887</v>
      </c>
      <c r="J46" s="85"/>
      <c r="K46" s="106">
        <f>+K44+K25</f>
        <v>48360098700</v>
      </c>
      <c r="L46" s="85"/>
      <c r="M46" s="107">
        <f>+M44+M25</f>
        <v>46585438807</v>
      </c>
    </row>
    <row r="47" spans="1:13" ht="8.3000000000000007" customHeight="1" thickTop="1" x14ac:dyDescent="0.45">
      <c r="A47" s="89"/>
      <c r="B47" s="89"/>
      <c r="C47" s="89"/>
      <c r="D47" s="90"/>
      <c r="E47" s="91"/>
      <c r="F47" s="91"/>
      <c r="G47" s="85"/>
      <c r="H47" s="85"/>
      <c r="I47" s="85"/>
      <c r="J47" s="85"/>
      <c r="K47" s="85"/>
      <c r="L47" s="85"/>
      <c r="M47" s="85"/>
    </row>
    <row r="48" spans="1:13" ht="18" customHeight="1" x14ac:dyDescent="0.45">
      <c r="A48" s="171" t="s">
        <v>40</v>
      </c>
      <c r="B48" s="172"/>
      <c r="C48" s="172"/>
      <c r="D48" s="172"/>
      <c r="E48" s="172"/>
      <c r="F48" s="172"/>
      <c r="G48" s="172"/>
      <c r="H48" s="172"/>
      <c r="I48" s="172"/>
      <c r="J48" s="172"/>
      <c r="K48" s="172"/>
      <c r="L48" s="172"/>
      <c r="M48" s="172"/>
    </row>
    <row r="49" spans="1:13" ht="3" customHeight="1" x14ac:dyDescent="0.45">
      <c r="A49" s="147"/>
    </row>
    <row r="50" spans="1:13" ht="22.4" customHeight="1" x14ac:dyDescent="0.45">
      <c r="A50" s="108" t="s">
        <v>41</v>
      </c>
      <c r="B50" s="109"/>
      <c r="C50" s="109"/>
      <c r="D50" s="109"/>
      <c r="E50" s="109"/>
      <c r="F50" s="110"/>
      <c r="G50" s="88"/>
      <c r="H50" s="88"/>
      <c r="I50" s="88"/>
      <c r="J50" s="88"/>
      <c r="K50" s="88"/>
      <c r="L50" s="88"/>
      <c r="M50" s="88"/>
    </row>
    <row r="51" spans="1:13" ht="21.8" customHeight="1" x14ac:dyDescent="0.45">
      <c r="A51" s="84" t="s">
        <v>0</v>
      </c>
      <c r="B51" s="84"/>
      <c r="C51" s="84"/>
      <c r="D51" s="84"/>
      <c r="E51" s="65"/>
      <c r="F51" s="65"/>
      <c r="G51" s="85"/>
      <c r="H51" s="85"/>
      <c r="I51" s="85"/>
      <c r="J51" s="85"/>
      <c r="K51" s="85"/>
      <c r="L51" s="85"/>
      <c r="M51" s="85"/>
    </row>
    <row r="52" spans="1:13" ht="21.8" customHeight="1" x14ac:dyDescent="0.45">
      <c r="A52" s="84" t="s">
        <v>1</v>
      </c>
      <c r="B52" s="84"/>
      <c r="C52" s="84"/>
      <c r="D52" s="84"/>
      <c r="E52" s="65"/>
      <c r="F52" s="65"/>
      <c r="G52" s="85"/>
      <c r="H52" s="85"/>
      <c r="I52" s="85"/>
      <c r="J52" s="85"/>
      <c r="K52" s="85"/>
      <c r="L52" s="85"/>
      <c r="M52" s="85"/>
    </row>
    <row r="53" spans="1:13" ht="21.8" customHeight="1" x14ac:dyDescent="0.45">
      <c r="A53" s="86" t="str">
        <f>$A$3</f>
        <v>ณ วันที่ 30 กันยายน พ.ศ. 2567</v>
      </c>
      <c r="B53" s="86"/>
      <c r="C53" s="86"/>
      <c r="D53" s="86"/>
      <c r="E53" s="87"/>
      <c r="F53" s="87"/>
      <c r="G53" s="88"/>
      <c r="H53" s="88"/>
      <c r="I53" s="88"/>
      <c r="J53" s="88"/>
      <c r="K53" s="88"/>
      <c r="L53" s="88"/>
      <c r="M53" s="88"/>
    </row>
    <row r="54" spans="1:13" ht="8.8000000000000007" customHeight="1" x14ac:dyDescent="0.45">
      <c r="A54" s="65"/>
      <c r="B54" s="65"/>
      <c r="C54" s="65"/>
      <c r="D54" s="65"/>
      <c r="E54" s="65"/>
      <c r="F54" s="65"/>
      <c r="G54" s="85"/>
      <c r="H54" s="85"/>
      <c r="I54" s="85"/>
      <c r="J54" s="85"/>
      <c r="K54" s="85"/>
      <c r="L54" s="85"/>
      <c r="M54" s="85"/>
    </row>
    <row r="55" spans="1:13" ht="19.600000000000001" customHeight="1" x14ac:dyDescent="0.45">
      <c r="A55" s="65"/>
      <c r="B55" s="65"/>
      <c r="C55" s="65"/>
      <c r="D55" s="65"/>
      <c r="E55" s="65"/>
      <c r="F55" s="65"/>
      <c r="G55" s="169" t="s">
        <v>3</v>
      </c>
      <c r="H55" s="170"/>
      <c r="I55" s="170"/>
      <c r="J55" s="85"/>
      <c r="K55" s="169" t="s">
        <v>4</v>
      </c>
      <c r="L55" s="170"/>
      <c r="M55" s="170"/>
    </row>
    <row r="56" spans="1:13" ht="19.600000000000001" customHeight="1" x14ac:dyDescent="0.45">
      <c r="A56" s="89"/>
      <c r="B56" s="89"/>
      <c r="C56" s="89"/>
      <c r="D56" s="90"/>
      <c r="E56" s="91"/>
      <c r="F56" s="91"/>
      <c r="G56" s="92" t="s">
        <v>5</v>
      </c>
      <c r="H56" s="92"/>
      <c r="I56" s="92" t="s">
        <v>6</v>
      </c>
      <c r="J56" s="85"/>
      <c r="K56" s="92" t="s">
        <v>5</v>
      </c>
      <c r="L56" s="92"/>
      <c r="M56" s="92" t="s">
        <v>6</v>
      </c>
    </row>
    <row r="57" spans="1:13" ht="19.600000000000001" customHeight="1" x14ac:dyDescent="0.45">
      <c r="A57" s="65"/>
      <c r="B57" s="65"/>
      <c r="C57" s="65"/>
      <c r="D57" s="65"/>
      <c r="E57" s="65"/>
      <c r="F57" s="65"/>
      <c r="G57" s="93" t="s">
        <v>7</v>
      </c>
      <c r="H57" s="94"/>
      <c r="I57" s="93" t="s">
        <v>8</v>
      </c>
      <c r="J57" s="85"/>
      <c r="K57" s="93" t="s">
        <v>7</v>
      </c>
      <c r="L57" s="94"/>
      <c r="M57" s="93" t="s">
        <v>8</v>
      </c>
    </row>
    <row r="58" spans="1:13" ht="19.600000000000001" customHeight="1" x14ac:dyDescent="0.45">
      <c r="A58" s="65"/>
      <c r="B58" s="65"/>
      <c r="C58" s="65"/>
      <c r="D58" s="65"/>
      <c r="E58" s="65"/>
      <c r="F58" s="65"/>
      <c r="G58" s="92" t="s">
        <v>9</v>
      </c>
      <c r="H58" s="92"/>
      <c r="I58" s="92" t="s">
        <v>10</v>
      </c>
      <c r="J58" s="92"/>
      <c r="K58" s="92" t="s">
        <v>9</v>
      </c>
      <c r="L58" s="92"/>
      <c r="M58" s="92" t="s">
        <v>10</v>
      </c>
    </row>
    <row r="59" spans="1:13" ht="19.600000000000001" customHeight="1" x14ac:dyDescent="0.45">
      <c r="A59" s="62"/>
      <c r="B59" s="62"/>
      <c r="C59" s="62"/>
      <c r="D59" s="62"/>
      <c r="E59" s="95" t="s">
        <v>11</v>
      </c>
      <c r="F59" s="96"/>
      <c r="G59" s="97" t="s">
        <v>12</v>
      </c>
      <c r="H59" s="92"/>
      <c r="I59" s="97" t="s">
        <v>12</v>
      </c>
      <c r="J59" s="92"/>
      <c r="K59" s="97" t="s">
        <v>12</v>
      </c>
      <c r="L59" s="92"/>
      <c r="M59" s="97" t="s">
        <v>12</v>
      </c>
    </row>
    <row r="60" spans="1:13" ht="19.600000000000001" customHeight="1" x14ac:dyDescent="0.45">
      <c r="A60" s="89" t="s">
        <v>42</v>
      </c>
      <c r="B60" s="89"/>
      <c r="C60" s="89"/>
      <c r="D60" s="89"/>
      <c r="E60" s="111"/>
      <c r="F60" s="96"/>
      <c r="G60" s="112"/>
      <c r="H60" s="113"/>
      <c r="I60" s="113"/>
      <c r="J60" s="113"/>
      <c r="K60" s="112"/>
      <c r="L60" s="113"/>
      <c r="M60" s="113"/>
    </row>
    <row r="61" spans="1:13" ht="5.95" customHeight="1" x14ac:dyDescent="0.45">
      <c r="A61" s="89"/>
      <c r="B61" s="89"/>
      <c r="C61" s="89"/>
      <c r="D61" s="89"/>
      <c r="E61" s="114"/>
      <c r="F61" s="91"/>
      <c r="G61" s="98"/>
      <c r="H61" s="85"/>
      <c r="I61" s="85"/>
      <c r="J61" s="85"/>
      <c r="K61" s="98"/>
      <c r="L61" s="85"/>
      <c r="M61" s="85"/>
    </row>
    <row r="62" spans="1:13" ht="19.600000000000001" customHeight="1" x14ac:dyDescent="0.45">
      <c r="A62" s="89" t="s">
        <v>43</v>
      </c>
      <c r="B62" s="89"/>
      <c r="C62" s="89"/>
      <c r="D62" s="89"/>
      <c r="E62" s="91"/>
      <c r="F62" s="96"/>
      <c r="G62" s="112"/>
      <c r="H62" s="113"/>
      <c r="I62" s="113"/>
      <c r="J62" s="113"/>
      <c r="K62" s="112"/>
      <c r="L62" s="113"/>
      <c r="M62" s="113"/>
    </row>
    <row r="63" spans="1:13" ht="5.95" customHeight="1" x14ac:dyDescent="0.45">
      <c r="A63" s="90"/>
      <c r="B63" s="90"/>
      <c r="C63" s="90"/>
      <c r="D63" s="90"/>
      <c r="E63" s="91"/>
      <c r="F63" s="91"/>
      <c r="G63" s="98"/>
      <c r="H63" s="85"/>
      <c r="I63" s="85"/>
      <c r="J63" s="85"/>
      <c r="K63" s="98"/>
      <c r="L63" s="85"/>
      <c r="M63" s="85"/>
    </row>
    <row r="64" spans="1:13" ht="19.600000000000001" customHeight="1" x14ac:dyDescent="0.45">
      <c r="A64" s="90" t="s">
        <v>260</v>
      </c>
      <c r="B64" s="90"/>
      <c r="C64" s="90"/>
      <c r="D64" s="90"/>
      <c r="E64" s="91">
        <v>13</v>
      </c>
      <c r="F64" s="91"/>
      <c r="G64" s="98">
        <v>1839374325</v>
      </c>
      <c r="H64" s="85"/>
      <c r="I64" s="85">
        <v>3444562552</v>
      </c>
      <c r="J64" s="85"/>
      <c r="K64" s="98">
        <v>1839374325</v>
      </c>
      <c r="L64" s="85"/>
      <c r="M64" s="85">
        <v>1794630936</v>
      </c>
    </row>
    <row r="65" spans="1:13" ht="19.600000000000001" customHeight="1" x14ac:dyDescent="0.45">
      <c r="A65" s="90" t="s">
        <v>45</v>
      </c>
      <c r="B65" s="90"/>
      <c r="C65" s="90"/>
      <c r="D65" s="90"/>
      <c r="E65" s="91">
        <v>17</v>
      </c>
      <c r="F65" s="91"/>
      <c r="G65" s="98">
        <v>0</v>
      </c>
      <c r="H65" s="85"/>
      <c r="I65" s="85">
        <v>0</v>
      </c>
      <c r="J65" s="85"/>
      <c r="K65" s="98">
        <v>770000000</v>
      </c>
      <c r="L65" s="85"/>
      <c r="M65" s="85">
        <v>878000000</v>
      </c>
    </row>
    <row r="66" spans="1:13" ht="19.600000000000001" customHeight="1" x14ac:dyDescent="0.45">
      <c r="A66" s="90" t="s">
        <v>46</v>
      </c>
      <c r="B66" s="90"/>
      <c r="C66" s="90"/>
      <c r="D66" s="90"/>
      <c r="E66" s="91"/>
      <c r="F66" s="91"/>
      <c r="G66" s="98">
        <v>3602961168</v>
      </c>
      <c r="H66" s="85"/>
      <c r="I66" s="85">
        <v>3636665845</v>
      </c>
      <c r="J66" s="85"/>
      <c r="K66" s="98">
        <v>180816971</v>
      </c>
      <c r="L66" s="85"/>
      <c r="M66" s="85">
        <v>358767968</v>
      </c>
    </row>
    <row r="67" spans="1:13" ht="19.600000000000001" customHeight="1" x14ac:dyDescent="0.45">
      <c r="A67" s="90" t="s">
        <v>47</v>
      </c>
      <c r="B67" s="90"/>
      <c r="C67" s="90"/>
      <c r="D67" s="90"/>
      <c r="E67" s="91">
        <v>13</v>
      </c>
      <c r="F67" s="91"/>
      <c r="G67" s="98">
        <v>1409546212</v>
      </c>
      <c r="H67" s="85"/>
      <c r="I67" s="85">
        <v>769839554</v>
      </c>
      <c r="J67" s="85"/>
      <c r="K67" s="98">
        <v>170000000</v>
      </c>
      <c r="L67" s="85"/>
      <c r="M67" s="85">
        <v>170000000</v>
      </c>
    </row>
    <row r="68" spans="1:13" ht="19.600000000000001" customHeight="1" x14ac:dyDescent="0.45">
      <c r="A68" s="90" t="s">
        <v>44</v>
      </c>
      <c r="B68" s="90"/>
      <c r="C68" s="90"/>
      <c r="D68" s="90"/>
      <c r="E68" s="91">
        <v>5</v>
      </c>
      <c r="F68" s="91"/>
      <c r="G68" s="98">
        <v>20984282</v>
      </c>
      <c r="H68" s="85"/>
      <c r="I68" s="85">
        <v>0</v>
      </c>
      <c r="J68" s="85"/>
      <c r="K68" s="98">
        <v>0</v>
      </c>
      <c r="L68" s="85"/>
      <c r="M68" s="85">
        <v>0</v>
      </c>
    </row>
    <row r="69" spans="1:13" ht="19.600000000000001" customHeight="1" x14ac:dyDescent="0.45">
      <c r="A69" s="90" t="s">
        <v>48</v>
      </c>
      <c r="B69" s="90"/>
      <c r="C69" s="90"/>
      <c r="D69" s="90"/>
      <c r="E69" s="91">
        <v>13</v>
      </c>
      <c r="F69" s="91"/>
      <c r="G69" s="98">
        <v>6868249695</v>
      </c>
      <c r="H69" s="85"/>
      <c r="I69" s="85">
        <v>6498190367</v>
      </c>
      <c r="J69" s="85"/>
      <c r="K69" s="98">
        <v>2999193230</v>
      </c>
      <c r="L69" s="85"/>
      <c r="M69" s="85">
        <v>4449016912</v>
      </c>
    </row>
    <row r="70" spans="1:13" ht="19.600000000000001" customHeight="1" x14ac:dyDescent="0.45">
      <c r="A70" s="90" t="s">
        <v>49</v>
      </c>
      <c r="B70" s="90"/>
      <c r="C70" s="90"/>
      <c r="D70" s="90"/>
      <c r="E70" s="91"/>
      <c r="F70" s="91"/>
      <c r="G70" s="98"/>
      <c r="H70" s="85"/>
      <c r="I70" s="85"/>
      <c r="J70" s="85"/>
      <c r="K70" s="98"/>
      <c r="L70" s="85"/>
      <c r="M70" s="85"/>
    </row>
    <row r="71" spans="1:13" ht="19.600000000000001" customHeight="1" x14ac:dyDescent="0.45">
      <c r="A71" s="90"/>
      <c r="B71" s="90" t="s">
        <v>50</v>
      </c>
      <c r="C71" s="90"/>
      <c r="D71" s="90"/>
      <c r="E71" s="91">
        <v>14</v>
      </c>
      <c r="F71" s="91"/>
      <c r="G71" s="98">
        <v>193864154</v>
      </c>
      <c r="H71" s="85"/>
      <c r="I71" s="85">
        <v>247100887</v>
      </c>
      <c r="J71" s="85"/>
      <c r="K71" s="98">
        <v>46456237</v>
      </c>
      <c r="L71" s="85"/>
      <c r="M71" s="85">
        <v>106841326</v>
      </c>
    </row>
    <row r="72" spans="1:13" ht="19.600000000000001" customHeight="1" x14ac:dyDescent="0.45">
      <c r="A72" s="90" t="s">
        <v>51</v>
      </c>
      <c r="B72" s="90"/>
      <c r="C72" s="90"/>
      <c r="D72" s="90"/>
      <c r="E72" s="91"/>
      <c r="F72" s="91"/>
      <c r="G72" s="98">
        <v>298216848</v>
      </c>
      <c r="H72" s="85"/>
      <c r="I72" s="85">
        <v>269583511</v>
      </c>
      <c r="J72" s="85"/>
      <c r="K72" s="98">
        <v>0</v>
      </c>
      <c r="L72" s="85"/>
      <c r="M72" s="85">
        <v>0</v>
      </c>
    </row>
    <row r="73" spans="1:13" ht="19.600000000000001" customHeight="1" x14ac:dyDescent="0.45">
      <c r="A73" s="90" t="s">
        <v>52</v>
      </c>
      <c r="B73" s="90"/>
      <c r="C73" s="90"/>
      <c r="D73" s="90"/>
      <c r="E73" s="91"/>
      <c r="F73" s="91"/>
      <c r="G73" s="98"/>
      <c r="H73" s="85"/>
      <c r="I73" s="85"/>
      <c r="J73" s="85"/>
      <c r="K73" s="98"/>
      <c r="L73" s="85"/>
      <c r="M73" s="85"/>
    </row>
    <row r="74" spans="1:13" ht="19.600000000000001" customHeight="1" x14ac:dyDescent="0.45">
      <c r="A74" s="90"/>
      <c r="B74" s="90" t="s">
        <v>50</v>
      </c>
      <c r="C74" s="90"/>
      <c r="D74" s="90"/>
      <c r="E74" s="91"/>
      <c r="F74" s="91"/>
      <c r="G74" s="98">
        <v>17531757</v>
      </c>
      <c r="H74" s="85"/>
      <c r="I74" s="85">
        <v>19211017</v>
      </c>
      <c r="J74" s="85"/>
      <c r="K74" s="98">
        <v>1146066</v>
      </c>
      <c r="L74" s="85"/>
      <c r="M74" s="85">
        <v>2236470</v>
      </c>
    </row>
    <row r="75" spans="1:13" ht="19.600000000000001" customHeight="1" x14ac:dyDescent="0.45">
      <c r="A75" s="90" t="s">
        <v>53</v>
      </c>
      <c r="B75" s="90"/>
      <c r="C75" s="90"/>
      <c r="D75" s="90"/>
      <c r="E75" s="91"/>
      <c r="F75" s="91"/>
      <c r="G75" s="98"/>
      <c r="H75" s="85"/>
      <c r="I75" s="85"/>
      <c r="J75" s="85"/>
      <c r="K75" s="98"/>
      <c r="L75" s="85"/>
      <c r="M75" s="85"/>
    </row>
    <row r="76" spans="1:13" ht="19.600000000000001" customHeight="1" x14ac:dyDescent="0.45">
      <c r="A76" s="90"/>
      <c r="B76" s="90" t="s">
        <v>54</v>
      </c>
      <c r="C76" s="90"/>
      <c r="D76" s="90"/>
      <c r="E76" s="91">
        <v>8</v>
      </c>
      <c r="F76" s="91"/>
      <c r="G76" s="98">
        <v>19569008</v>
      </c>
      <c r="H76" s="85"/>
      <c r="I76" s="85">
        <v>0</v>
      </c>
      <c r="J76" s="85"/>
      <c r="K76" s="98">
        <v>0</v>
      </c>
      <c r="L76" s="85"/>
      <c r="M76" s="85">
        <v>0</v>
      </c>
    </row>
    <row r="77" spans="1:13" ht="19.600000000000001" customHeight="1" x14ac:dyDescent="0.45">
      <c r="A77" s="90" t="s">
        <v>55</v>
      </c>
      <c r="B77" s="90"/>
      <c r="C77" s="90"/>
      <c r="D77" s="90"/>
      <c r="E77" s="91"/>
      <c r="F77" s="91"/>
      <c r="G77" s="99">
        <v>89414090</v>
      </c>
      <c r="H77" s="85"/>
      <c r="I77" s="100">
        <v>210677885</v>
      </c>
      <c r="J77" s="85"/>
      <c r="K77" s="99">
        <v>6583832</v>
      </c>
      <c r="L77" s="85"/>
      <c r="M77" s="100">
        <v>96132017</v>
      </c>
    </row>
    <row r="78" spans="1:13" ht="5.95" customHeight="1" x14ac:dyDescent="0.45">
      <c r="A78" s="90"/>
      <c r="B78" s="90"/>
      <c r="C78" s="90"/>
      <c r="D78" s="90"/>
      <c r="E78" s="91"/>
      <c r="F78" s="91"/>
      <c r="G78" s="98"/>
      <c r="H78" s="85"/>
      <c r="I78" s="85"/>
      <c r="J78" s="85"/>
      <c r="K78" s="98"/>
      <c r="L78" s="85"/>
      <c r="M78" s="85"/>
    </row>
    <row r="79" spans="1:13" ht="19.600000000000001" customHeight="1" x14ac:dyDescent="0.45">
      <c r="A79" s="89" t="s">
        <v>56</v>
      </c>
      <c r="B79" s="89"/>
      <c r="C79" s="89"/>
      <c r="D79" s="90"/>
      <c r="E79" s="91"/>
      <c r="F79" s="91"/>
      <c r="G79" s="101">
        <f>SUM(G64:G78)</f>
        <v>14359711539</v>
      </c>
      <c r="H79" s="85"/>
      <c r="I79" s="88">
        <f>SUM(I64:I78)</f>
        <v>15095831618</v>
      </c>
      <c r="J79" s="85"/>
      <c r="K79" s="101">
        <f>SUM(K64:K78)</f>
        <v>6013570661</v>
      </c>
      <c r="L79" s="85"/>
      <c r="M79" s="88">
        <f>SUM(M64:M78)</f>
        <v>7855625629</v>
      </c>
    </row>
    <row r="80" spans="1:13" ht="17.55" customHeight="1" x14ac:dyDescent="0.45">
      <c r="A80" s="90"/>
      <c r="B80" s="90"/>
      <c r="C80" s="90"/>
      <c r="D80" s="90"/>
      <c r="E80" s="91"/>
      <c r="F80" s="91"/>
      <c r="G80" s="98"/>
      <c r="H80" s="85"/>
      <c r="I80" s="85"/>
      <c r="J80" s="85"/>
      <c r="K80" s="98"/>
      <c r="L80" s="85"/>
      <c r="M80" s="85"/>
    </row>
    <row r="81" spans="1:13" ht="19.600000000000001" customHeight="1" x14ac:dyDescent="0.45">
      <c r="A81" s="89" t="s">
        <v>57</v>
      </c>
      <c r="B81" s="89"/>
      <c r="C81" s="89"/>
      <c r="D81" s="90"/>
      <c r="E81" s="91"/>
      <c r="F81" s="91"/>
      <c r="G81" s="98"/>
      <c r="H81" s="85"/>
      <c r="I81" s="85"/>
      <c r="J81" s="85"/>
      <c r="K81" s="98"/>
      <c r="L81" s="85"/>
      <c r="M81" s="85"/>
    </row>
    <row r="82" spans="1:13" ht="5.95" customHeight="1" x14ac:dyDescent="0.45">
      <c r="A82" s="90"/>
      <c r="B82" s="90"/>
      <c r="C82" s="90"/>
      <c r="D82" s="90"/>
      <c r="E82" s="91"/>
      <c r="F82" s="91"/>
      <c r="G82" s="98"/>
      <c r="H82" s="85"/>
      <c r="I82" s="85"/>
      <c r="J82" s="85"/>
      <c r="K82" s="98"/>
      <c r="L82" s="85"/>
      <c r="M82" s="85"/>
    </row>
    <row r="83" spans="1:13" ht="19.600000000000001" customHeight="1" x14ac:dyDescent="0.45">
      <c r="A83" s="65" t="s">
        <v>58</v>
      </c>
      <c r="B83" s="89"/>
      <c r="C83" s="89"/>
      <c r="D83" s="90"/>
      <c r="E83" s="91">
        <v>13</v>
      </c>
      <c r="F83" s="91"/>
      <c r="G83" s="98">
        <v>7377055097</v>
      </c>
      <c r="H83" s="85"/>
      <c r="I83" s="85">
        <v>3077207185</v>
      </c>
      <c r="J83" s="85"/>
      <c r="K83" s="98">
        <v>790000000</v>
      </c>
      <c r="L83" s="85"/>
      <c r="M83" s="85">
        <v>960000000</v>
      </c>
    </row>
    <row r="84" spans="1:13" ht="19.600000000000001" customHeight="1" x14ac:dyDescent="0.45">
      <c r="A84" s="65" t="s">
        <v>59</v>
      </c>
      <c r="B84" s="89"/>
      <c r="C84" s="89"/>
      <c r="D84" s="90"/>
      <c r="E84" s="91">
        <v>13</v>
      </c>
      <c r="F84" s="91"/>
      <c r="G84" s="98">
        <v>30449278215</v>
      </c>
      <c r="H84" s="85"/>
      <c r="I84" s="85">
        <v>27329389163</v>
      </c>
      <c r="J84" s="85"/>
      <c r="K84" s="98">
        <v>20611005513</v>
      </c>
      <c r="L84" s="85"/>
      <c r="M84" s="85">
        <v>16768102307</v>
      </c>
    </row>
    <row r="85" spans="1:13" ht="19.600000000000001" customHeight="1" x14ac:dyDescent="0.45">
      <c r="A85" s="90" t="s">
        <v>60</v>
      </c>
      <c r="B85" s="89"/>
      <c r="C85" s="89"/>
      <c r="D85" s="90"/>
      <c r="E85" s="91">
        <v>14</v>
      </c>
      <c r="F85" s="91"/>
      <c r="G85" s="98">
        <v>3179155232</v>
      </c>
      <c r="H85" s="85"/>
      <c r="I85" s="85">
        <v>3390794781</v>
      </c>
      <c r="J85" s="85"/>
      <c r="K85" s="98">
        <v>568746718</v>
      </c>
      <c r="L85" s="85"/>
      <c r="M85" s="85">
        <v>661285083</v>
      </c>
    </row>
    <row r="86" spans="1:13" ht="19.600000000000001" customHeight="1" x14ac:dyDescent="0.45">
      <c r="A86" s="90" t="s">
        <v>61</v>
      </c>
      <c r="B86" s="89"/>
      <c r="C86" s="89"/>
      <c r="D86" s="90"/>
      <c r="E86" s="91"/>
      <c r="F86" s="91"/>
      <c r="G86" s="98">
        <v>482843732</v>
      </c>
      <c r="H86" s="85"/>
      <c r="I86" s="85">
        <v>150598816</v>
      </c>
      <c r="J86" s="85"/>
      <c r="K86" s="98">
        <v>5779565</v>
      </c>
      <c r="L86" s="85"/>
      <c r="M86" s="85">
        <v>6407131</v>
      </c>
    </row>
    <row r="87" spans="1:13" ht="19.600000000000001" customHeight="1" x14ac:dyDescent="0.45">
      <c r="A87" s="65" t="s">
        <v>62</v>
      </c>
      <c r="B87" s="89"/>
      <c r="C87" s="89"/>
      <c r="D87" s="90"/>
      <c r="E87" s="91"/>
      <c r="F87" s="91"/>
      <c r="G87" s="98">
        <v>3168722188</v>
      </c>
      <c r="H87" s="85"/>
      <c r="I87" s="85">
        <v>3212836248</v>
      </c>
      <c r="J87" s="85"/>
      <c r="K87" s="98">
        <v>94241752</v>
      </c>
      <c r="L87" s="85"/>
      <c r="M87" s="85">
        <v>52839630</v>
      </c>
    </row>
    <row r="88" spans="1:13" ht="19.600000000000001" customHeight="1" x14ac:dyDescent="0.45">
      <c r="A88" s="90" t="s">
        <v>63</v>
      </c>
      <c r="B88" s="89"/>
      <c r="C88" s="89"/>
      <c r="D88" s="90"/>
      <c r="E88" s="91"/>
      <c r="F88" s="91"/>
      <c r="G88" s="98">
        <v>259866469</v>
      </c>
      <c r="H88" s="85"/>
      <c r="I88" s="85">
        <v>212779996</v>
      </c>
      <c r="J88" s="85"/>
      <c r="K88" s="98">
        <v>23060260</v>
      </c>
      <c r="L88" s="85"/>
      <c r="M88" s="85">
        <v>21542030</v>
      </c>
    </row>
    <row r="89" spans="1:13" ht="19.45" x14ac:dyDescent="0.45">
      <c r="A89" s="90" t="s">
        <v>64</v>
      </c>
      <c r="B89" s="89"/>
      <c r="C89" s="89"/>
      <c r="D89" s="90"/>
      <c r="E89" s="91"/>
      <c r="F89" s="91"/>
      <c r="G89" s="98">
        <v>213887180</v>
      </c>
      <c r="H89" s="85"/>
      <c r="I89" s="85">
        <v>202954113</v>
      </c>
      <c r="J89" s="85"/>
      <c r="K89" s="98">
        <v>72150833</v>
      </c>
      <c r="L89" s="85"/>
      <c r="M89" s="85">
        <v>64897379</v>
      </c>
    </row>
    <row r="90" spans="1:13" ht="19.45" x14ac:dyDescent="0.45">
      <c r="A90" s="90" t="s">
        <v>65</v>
      </c>
      <c r="B90" s="89"/>
      <c r="C90" s="89"/>
      <c r="D90" s="90"/>
      <c r="E90" s="91"/>
      <c r="F90" s="91"/>
      <c r="G90" s="98">
        <v>140000000</v>
      </c>
      <c r="H90" s="85"/>
      <c r="I90" s="85">
        <v>140000000</v>
      </c>
      <c r="J90" s="85"/>
      <c r="K90" s="98">
        <v>0</v>
      </c>
      <c r="L90" s="85"/>
      <c r="M90" s="85">
        <v>0</v>
      </c>
    </row>
    <row r="91" spans="1:13" ht="19.600000000000001" customHeight="1" x14ac:dyDescent="0.45">
      <c r="A91" s="90" t="s">
        <v>66</v>
      </c>
      <c r="B91" s="89"/>
      <c r="C91" s="89"/>
      <c r="D91" s="90"/>
      <c r="F91" s="91"/>
      <c r="G91" s="101">
        <v>118428370</v>
      </c>
      <c r="H91" s="85"/>
      <c r="I91" s="88">
        <v>90138837</v>
      </c>
      <c r="J91" s="85"/>
      <c r="K91" s="101">
        <v>0</v>
      </c>
      <c r="L91" s="85"/>
      <c r="M91" s="88">
        <v>0</v>
      </c>
    </row>
    <row r="92" spans="1:13" ht="5.95" customHeight="1" x14ac:dyDescent="0.45">
      <c r="A92" s="90"/>
      <c r="B92" s="89"/>
      <c r="C92" s="89"/>
      <c r="D92" s="90"/>
      <c r="E92" s="91"/>
      <c r="F92" s="91"/>
      <c r="G92" s="98"/>
      <c r="H92" s="85"/>
      <c r="I92" s="85"/>
      <c r="J92" s="85"/>
      <c r="K92" s="98"/>
      <c r="L92" s="85"/>
      <c r="M92" s="85"/>
    </row>
    <row r="93" spans="1:13" ht="19.600000000000001" customHeight="1" x14ac:dyDescent="0.45">
      <c r="A93" s="89" t="s">
        <v>67</v>
      </c>
      <c r="B93" s="89"/>
      <c r="C93" s="89"/>
      <c r="D93" s="90"/>
      <c r="E93" s="91"/>
      <c r="F93" s="91"/>
      <c r="G93" s="101">
        <f>SUM(G83:G92)</f>
        <v>45389236483</v>
      </c>
      <c r="H93" s="85"/>
      <c r="I93" s="88">
        <f>SUM(I83:I92)</f>
        <v>37806699139</v>
      </c>
      <c r="J93" s="85"/>
      <c r="K93" s="101">
        <f>SUM(K83:K92)</f>
        <v>22164984641</v>
      </c>
      <c r="L93" s="85"/>
      <c r="M93" s="88">
        <f>SUM(M83:M92)</f>
        <v>18535073560</v>
      </c>
    </row>
    <row r="94" spans="1:13" ht="5.95" customHeight="1" x14ac:dyDescent="0.45">
      <c r="A94" s="90"/>
      <c r="B94" s="89"/>
      <c r="C94" s="89"/>
      <c r="D94" s="90"/>
      <c r="E94" s="91"/>
      <c r="F94" s="91"/>
      <c r="G94" s="98"/>
      <c r="H94" s="85"/>
      <c r="I94" s="85"/>
      <c r="J94" s="85"/>
      <c r="K94" s="98"/>
      <c r="L94" s="85"/>
      <c r="M94" s="85"/>
    </row>
    <row r="95" spans="1:13" ht="19.600000000000001" customHeight="1" x14ac:dyDescent="0.45">
      <c r="A95" s="89" t="s">
        <v>68</v>
      </c>
      <c r="B95" s="89"/>
      <c r="C95" s="89"/>
      <c r="D95" s="90"/>
      <c r="E95" s="91"/>
      <c r="F95" s="91"/>
      <c r="G95" s="101">
        <f>+G79+G93</f>
        <v>59748948022</v>
      </c>
      <c r="H95" s="85"/>
      <c r="I95" s="88">
        <f>+I79+I93</f>
        <v>52902530757</v>
      </c>
      <c r="J95" s="85"/>
      <c r="K95" s="101">
        <f>+K79+K93</f>
        <v>28178555302</v>
      </c>
      <c r="L95" s="85"/>
      <c r="M95" s="88">
        <f>+M79+M93</f>
        <v>26390699189</v>
      </c>
    </row>
    <row r="96" spans="1:13" ht="14.25" customHeight="1" x14ac:dyDescent="0.45">
      <c r="A96" s="89"/>
      <c r="B96" s="89"/>
      <c r="C96" s="89"/>
      <c r="D96" s="90"/>
      <c r="E96" s="91"/>
      <c r="F96" s="91"/>
      <c r="G96" s="85"/>
      <c r="H96" s="85"/>
      <c r="I96" s="85"/>
      <c r="J96" s="85"/>
      <c r="K96" s="85"/>
      <c r="L96" s="85"/>
      <c r="M96" s="85"/>
    </row>
    <row r="97" spans="1:13" ht="18.8" x14ac:dyDescent="0.45">
      <c r="A97" s="108" t="s">
        <v>41</v>
      </c>
      <c r="B97" s="109"/>
      <c r="C97" s="109"/>
      <c r="D97" s="109"/>
      <c r="E97" s="87"/>
      <c r="F97" s="87"/>
      <c r="G97" s="88"/>
      <c r="H97" s="88"/>
      <c r="I97" s="88"/>
      <c r="J97" s="88"/>
      <c r="K97" s="88"/>
      <c r="L97" s="88"/>
      <c r="M97" s="88"/>
    </row>
    <row r="98" spans="1:13" ht="21.8" customHeight="1" x14ac:dyDescent="0.45">
      <c r="A98" s="84" t="s">
        <v>0</v>
      </c>
      <c r="B98" s="84"/>
      <c r="C98" s="84"/>
      <c r="D98" s="84"/>
      <c r="E98" s="65"/>
      <c r="F98" s="65"/>
      <c r="G98" s="85"/>
      <c r="H98" s="85"/>
      <c r="I98" s="85"/>
      <c r="J98" s="85"/>
      <c r="K98" s="85"/>
      <c r="L98" s="85"/>
      <c r="M98" s="85"/>
    </row>
    <row r="99" spans="1:13" ht="21.8" customHeight="1" x14ac:dyDescent="0.45">
      <c r="A99" s="84" t="s">
        <v>1</v>
      </c>
      <c r="B99" s="84"/>
      <c r="C99" s="84"/>
      <c r="D99" s="84"/>
      <c r="E99" s="65"/>
      <c r="F99" s="65"/>
      <c r="G99" s="85"/>
      <c r="H99" s="85"/>
      <c r="I99" s="85"/>
      <c r="J99" s="85"/>
      <c r="K99" s="85"/>
      <c r="L99" s="85"/>
      <c r="M99" s="85"/>
    </row>
    <row r="100" spans="1:13" ht="21.8" customHeight="1" x14ac:dyDescent="0.45">
      <c r="A100" s="86" t="str">
        <f>$A$3</f>
        <v>ณ วันที่ 30 กันยายน พ.ศ. 2567</v>
      </c>
      <c r="B100" s="86"/>
      <c r="C100" s="86"/>
      <c r="D100" s="86"/>
      <c r="E100" s="87"/>
      <c r="F100" s="87"/>
      <c r="G100" s="88"/>
      <c r="H100" s="88"/>
      <c r="I100" s="88"/>
      <c r="J100" s="88"/>
      <c r="K100" s="88"/>
      <c r="L100" s="88"/>
      <c r="M100" s="88"/>
    </row>
    <row r="101" spans="1:13" ht="21.8" customHeight="1" x14ac:dyDescent="0.45">
      <c r="A101" s="65"/>
      <c r="B101" s="65"/>
      <c r="C101" s="65"/>
      <c r="D101" s="65"/>
      <c r="E101" s="65"/>
      <c r="F101" s="65"/>
      <c r="G101" s="85"/>
      <c r="H101" s="85"/>
      <c r="I101" s="85"/>
      <c r="J101" s="85"/>
      <c r="K101" s="85"/>
      <c r="L101" s="85"/>
      <c r="M101" s="85"/>
    </row>
    <row r="102" spans="1:13" ht="21.8" customHeight="1" x14ac:dyDescent="0.45">
      <c r="A102" s="65"/>
      <c r="B102" s="65"/>
      <c r="C102" s="65"/>
      <c r="D102" s="65"/>
      <c r="E102" s="65"/>
      <c r="F102" s="65"/>
      <c r="G102" s="169" t="s">
        <v>3</v>
      </c>
      <c r="H102" s="170"/>
      <c r="I102" s="170"/>
      <c r="J102" s="85"/>
      <c r="K102" s="169" t="s">
        <v>4</v>
      </c>
      <c r="L102" s="170"/>
      <c r="M102" s="170"/>
    </row>
    <row r="103" spans="1:13" ht="21.8" customHeight="1" x14ac:dyDescent="0.45">
      <c r="A103" s="89"/>
      <c r="B103" s="89"/>
      <c r="C103" s="89"/>
      <c r="D103" s="90"/>
      <c r="E103" s="91"/>
      <c r="F103" s="91"/>
      <c r="G103" s="92" t="s">
        <v>5</v>
      </c>
      <c r="H103" s="92"/>
      <c r="I103" s="92" t="s">
        <v>6</v>
      </c>
      <c r="J103" s="85"/>
      <c r="K103" s="92" t="s">
        <v>5</v>
      </c>
      <c r="L103" s="92"/>
      <c r="M103" s="92" t="s">
        <v>6</v>
      </c>
    </row>
    <row r="104" spans="1:13" ht="21.8" customHeight="1" x14ac:dyDescent="0.45">
      <c r="A104" s="65"/>
      <c r="B104" s="65"/>
      <c r="C104" s="65"/>
      <c r="D104" s="65"/>
      <c r="E104" s="65"/>
      <c r="F104" s="65"/>
      <c r="G104" s="93" t="s">
        <v>7</v>
      </c>
      <c r="H104" s="94"/>
      <c r="I104" s="93" t="s">
        <v>8</v>
      </c>
      <c r="J104" s="85"/>
      <c r="K104" s="93" t="s">
        <v>7</v>
      </c>
      <c r="L104" s="94"/>
      <c r="M104" s="93" t="s">
        <v>8</v>
      </c>
    </row>
    <row r="105" spans="1:13" ht="21.8" customHeight="1" x14ac:dyDescent="0.45">
      <c r="A105" s="65"/>
      <c r="B105" s="65"/>
      <c r="C105" s="65"/>
      <c r="D105" s="65"/>
      <c r="E105" s="65"/>
      <c r="F105" s="65"/>
      <c r="G105" s="92" t="s">
        <v>9</v>
      </c>
      <c r="H105" s="92"/>
      <c r="I105" s="92" t="s">
        <v>10</v>
      </c>
      <c r="J105" s="92"/>
      <c r="K105" s="92" t="s">
        <v>9</v>
      </c>
      <c r="L105" s="92"/>
      <c r="M105" s="92" t="s">
        <v>10</v>
      </c>
    </row>
    <row r="106" spans="1:13" ht="21.8" customHeight="1" x14ac:dyDescent="0.45">
      <c r="A106" s="62"/>
      <c r="B106" s="62"/>
      <c r="C106" s="62"/>
      <c r="D106" s="62"/>
      <c r="E106" s="65"/>
      <c r="F106" s="96"/>
      <c r="G106" s="97" t="s">
        <v>12</v>
      </c>
      <c r="H106" s="92"/>
      <c r="I106" s="97" t="s">
        <v>12</v>
      </c>
      <c r="J106" s="92"/>
      <c r="K106" s="97" t="s">
        <v>12</v>
      </c>
      <c r="L106" s="92"/>
      <c r="M106" s="97" t="s">
        <v>12</v>
      </c>
    </row>
    <row r="107" spans="1:13" ht="21.8" customHeight="1" x14ac:dyDescent="0.45">
      <c r="A107" s="89" t="s">
        <v>69</v>
      </c>
      <c r="B107" s="89"/>
      <c r="C107" s="89"/>
      <c r="D107" s="90"/>
      <c r="E107" s="65"/>
      <c r="F107" s="91"/>
      <c r="G107" s="98"/>
      <c r="H107" s="85"/>
      <c r="I107" s="85"/>
      <c r="J107" s="85"/>
      <c r="K107" s="98"/>
      <c r="L107" s="85"/>
      <c r="M107" s="85"/>
    </row>
    <row r="108" spans="1:13" ht="5.95" customHeight="1" x14ac:dyDescent="0.45">
      <c r="A108" s="89"/>
      <c r="B108" s="89"/>
      <c r="C108" s="89"/>
      <c r="D108" s="90"/>
      <c r="E108" s="114"/>
      <c r="F108" s="91"/>
      <c r="G108" s="98"/>
      <c r="H108" s="85"/>
      <c r="I108" s="85"/>
      <c r="J108" s="85"/>
      <c r="K108" s="98"/>
      <c r="L108" s="85"/>
      <c r="M108" s="85"/>
    </row>
    <row r="109" spans="1:13" ht="21.8" customHeight="1" x14ac:dyDescent="0.45">
      <c r="A109" s="89" t="s">
        <v>70</v>
      </c>
      <c r="B109" s="89"/>
      <c r="C109" s="89"/>
      <c r="D109" s="90"/>
      <c r="E109" s="91"/>
      <c r="F109" s="91"/>
      <c r="G109" s="98"/>
      <c r="H109" s="85"/>
      <c r="I109" s="85"/>
      <c r="J109" s="85"/>
      <c r="K109" s="98"/>
      <c r="L109" s="85"/>
      <c r="M109" s="85"/>
    </row>
    <row r="110" spans="1:13" ht="5.95" customHeight="1" x14ac:dyDescent="0.45">
      <c r="A110" s="90"/>
      <c r="B110" s="90"/>
      <c r="C110" s="90"/>
      <c r="D110" s="90"/>
      <c r="E110" s="91"/>
      <c r="F110" s="91"/>
      <c r="G110" s="98"/>
      <c r="H110" s="85"/>
      <c r="I110" s="85"/>
      <c r="J110" s="85"/>
      <c r="K110" s="98"/>
      <c r="L110" s="85"/>
      <c r="M110" s="85"/>
    </row>
    <row r="111" spans="1:13" ht="21.8" customHeight="1" x14ac:dyDescent="0.45">
      <c r="A111" s="90" t="s">
        <v>71</v>
      </c>
      <c r="B111" s="90"/>
      <c r="C111" s="90"/>
      <c r="D111" s="90"/>
      <c r="E111" s="91"/>
      <c r="F111" s="91"/>
      <c r="G111" s="98"/>
      <c r="H111" s="85"/>
      <c r="I111" s="85"/>
      <c r="J111" s="85"/>
      <c r="K111" s="98"/>
      <c r="L111" s="85"/>
      <c r="M111" s="85"/>
    </row>
    <row r="112" spans="1:13" ht="21.8" customHeight="1" x14ac:dyDescent="0.45">
      <c r="A112" s="90"/>
      <c r="B112" s="90" t="s">
        <v>72</v>
      </c>
      <c r="C112" s="90"/>
      <c r="D112" s="90"/>
      <c r="E112" s="65"/>
      <c r="F112" s="91"/>
      <c r="G112" s="98"/>
      <c r="H112" s="85"/>
      <c r="I112" s="85"/>
      <c r="J112" s="85"/>
      <c r="K112" s="98"/>
      <c r="L112" s="85"/>
      <c r="M112" s="85"/>
    </row>
    <row r="113" spans="1:13" ht="21.8" customHeight="1" x14ac:dyDescent="0.45">
      <c r="A113" s="90"/>
      <c r="B113" s="90"/>
      <c r="C113" s="90" t="s">
        <v>73</v>
      </c>
      <c r="D113" s="90"/>
      <c r="E113" s="91"/>
      <c r="F113" s="91"/>
      <c r="G113" s="98"/>
      <c r="H113" s="85"/>
      <c r="I113" s="85"/>
      <c r="J113" s="85"/>
      <c r="K113" s="98"/>
      <c r="L113" s="85"/>
      <c r="M113" s="85"/>
    </row>
    <row r="114" spans="1:13" ht="21.8" customHeight="1" thickBot="1" x14ac:dyDescent="0.5">
      <c r="A114" s="90"/>
      <c r="B114" s="90"/>
      <c r="C114" s="90"/>
      <c r="D114" s="65" t="s">
        <v>74</v>
      </c>
      <c r="E114" s="91"/>
      <c r="F114" s="91"/>
      <c r="G114" s="106">
        <v>1567773019</v>
      </c>
      <c r="H114" s="85"/>
      <c r="I114" s="107">
        <v>1567773019</v>
      </c>
      <c r="J114" s="85"/>
      <c r="K114" s="106">
        <v>1567773019</v>
      </c>
      <c r="L114" s="85"/>
      <c r="M114" s="107">
        <v>1567773019</v>
      </c>
    </row>
    <row r="115" spans="1:13" ht="5.95" customHeight="1" thickTop="1" x14ac:dyDescent="0.45">
      <c r="A115" s="90"/>
      <c r="B115" s="90"/>
      <c r="C115" s="90"/>
      <c r="D115" s="90"/>
      <c r="E115" s="91"/>
      <c r="F115" s="91"/>
      <c r="G115" s="98"/>
      <c r="H115" s="85"/>
      <c r="I115" s="85"/>
      <c r="J115" s="85"/>
      <c r="K115" s="98"/>
      <c r="L115" s="85"/>
      <c r="M115" s="85"/>
    </row>
    <row r="116" spans="1:13" ht="21.8" customHeight="1" x14ac:dyDescent="0.45">
      <c r="A116" s="65"/>
      <c r="B116" s="90" t="s">
        <v>75</v>
      </c>
      <c r="C116" s="90"/>
      <c r="D116" s="90"/>
      <c r="E116" s="91"/>
      <c r="F116" s="91"/>
      <c r="G116" s="98"/>
      <c r="H116" s="85"/>
      <c r="I116" s="85"/>
      <c r="J116" s="85"/>
      <c r="K116" s="98"/>
      <c r="L116" s="85"/>
      <c r="M116" s="85"/>
    </row>
    <row r="117" spans="1:13" ht="21.8" customHeight="1" x14ac:dyDescent="0.45">
      <c r="A117" s="65"/>
      <c r="B117" s="90"/>
      <c r="C117" s="90" t="s">
        <v>76</v>
      </c>
      <c r="D117" s="65"/>
      <c r="E117" s="91"/>
      <c r="F117" s="91"/>
      <c r="G117" s="98"/>
      <c r="H117" s="85"/>
      <c r="I117" s="85"/>
      <c r="J117" s="85"/>
      <c r="K117" s="98"/>
      <c r="L117" s="85"/>
      <c r="M117" s="85"/>
    </row>
    <row r="118" spans="1:13" ht="21.8" customHeight="1" x14ac:dyDescent="0.45">
      <c r="A118" s="90"/>
      <c r="B118" s="90"/>
      <c r="C118" s="90"/>
      <c r="D118" s="90" t="s">
        <v>77</v>
      </c>
      <c r="E118" s="91"/>
      <c r="F118" s="91"/>
      <c r="G118" s="98">
        <v>1494683468</v>
      </c>
      <c r="H118" s="85"/>
      <c r="I118" s="85">
        <v>1494683468</v>
      </c>
      <c r="J118" s="85"/>
      <c r="K118" s="98">
        <v>1494683468</v>
      </c>
      <c r="L118" s="85"/>
      <c r="M118" s="85">
        <v>1494683468</v>
      </c>
    </row>
    <row r="119" spans="1:13" ht="21.8" customHeight="1" x14ac:dyDescent="0.45">
      <c r="A119" s="90" t="s">
        <v>78</v>
      </c>
      <c r="B119" s="89"/>
      <c r="C119" s="89"/>
      <c r="D119" s="90"/>
      <c r="E119" s="91"/>
      <c r="F119" s="91"/>
      <c r="G119" s="98">
        <v>15266493181</v>
      </c>
      <c r="H119" s="85"/>
      <c r="I119" s="85">
        <v>15266493181</v>
      </c>
      <c r="J119" s="85"/>
      <c r="K119" s="98">
        <v>15266493181</v>
      </c>
      <c r="L119" s="85"/>
      <c r="M119" s="85">
        <v>15266493181</v>
      </c>
    </row>
    <row r="120" spans="1:13" ht="21.8" customHeight="1" x14ac:dyDescent="0.45">
      <c r="A120" s="65" t="s">
        <v>79</v>
      </c>
      <c r="B120" s="90"/>
      <c r="C120" s="89"/>
      <c r="D120" s="65"/>
      <c r="E120" s="91"/>
      <c r="F120" s="91"/>
      <c r="G120" s="98">
        <v>172861100</v>
      </c>
      <c r="H120" s="85"/>
      <c r="I120" s="85">
        <v>172861100</v>
      </c>
      <c r="J120" s="85"/>
      <c r="K120" s="98">
        <v>202175962</v>
      </c>
      <c r="L120" s="85"/>
      <c r="M120" s="85">
        <v>202175962</v>
      </c>
    </row>
    <row r="121" spans="1:13" ht="21.8" customHeight="1" x14ac:dyDescent="0.45">
      <c r="A121" s="90" t="s">
        <v>80</v>
      </c>
      <c r="B121" s="89"/>
      <c r="C121" s="89"/>
      <c r="D121" s="90"/>
      <c r="E121" s="91"/>
      <c r="F121" s="91"/>
      <c r="G121" s="98"/>
      <c r="H121" s="85"/>
      <c r="I121" s="85"/>
      <c r="J121" s="85"/>
      <c r="K121" s="98"/>
      <c r="L121" s="85"/>
      <c r="M121" s="85"/>
    </row>
    <row r="122" spans="1:13" ht="21.8" customHeight="1" x14ac:dyDescent="0.45">
      <c r="A122" s="90"/>
      <c r="B122" s="90" t="s">
        <v>81</v>
      </c>
      <c r="C122" s="90"/>
      <c r="D122" s="65"/>
      <c r="E122" s="91"/>
      <c r="F122" s="91"/>
      <c r="G122" s="98">
        <v>156777302</v>
      </c>
      <c r="H122" s="85"/>
      <c r="I122" s="85">
        <v>156777302</v>
      </c>
      <c r="J122" s="91"/>
      <c r="K122" s="98">
        <v>156777302</v>
      </c>
      <c r="L122" s="85"/>
      <c r="M122" s="85">
        <v>156777302</v>
      </c>
    </row>
    <row r="123" spans="1:13" ht="21.8" customHeight="1" x14ac:dyDescent="0.45">
      <c r="A123" s="90"/>
      <c r="B123" s="90" t="s">
        <v>82</v>
      </c>
      <c r="C123" s="90"/>
      <c r="D123" s="65"/>
      <c r="E123" s="91"/>
      <c r="F123" s="91"/>
      <c r="G123" s="98">
        <v>15396409164</v>
      </c>
      <c r="H123" s="85"/>
      <c r="I123" s="85">
        <v>14032428623</v>
      </c>
      <c r="J123" s="91"/>
      <c r="K123" s="98">
        <v>3108479066</v>
      </c>
      <c r="L123" s="85"/>
      <c r="M123" s="85">
        <v>3225955739</v>
      </c>
    </row>
    <row r="124" spans="1:13" ht="21.8" customHeight="1" x14ac:dyDescent="0.45">
      <c r="A124" s="90" t="s">
        <v>83</v>
      </c>
      <c r="B124" s="90"/>
      <c r="C124" s="90"/>
      <c r="D124" s="65"/>
      <c r="E124" s="91"/>
      <c r="F124" s="91"/>
      <c r="G124" s="101">
        <v>2288982995</v>
      </c>
      <c r="H124" s="85"/>
      <c r="I124" s="88">
        <v>2364136679</v>
      </c>
      <c r="J124" s="91"/>
      <c r="K124" s="101">
        <v>-47065581</v>
      </c>
      <c r="L124" s="85"/>
      <c r="M124" s="88">
        <v>-151346034</v>
      </c>
    </row>
    <row r="125" spans="1:13" ht="5.95" customHeight="1" x14ac:dyDescent="0.45">
      <c r="A125" s="90"/>
      <c r="B125" s="90"/>
      <c r="C125" s="90"/>
      <c r="D125" s="90"/>
      <c r="E125" s="91"/>
      <c r="F125" s="91"/>
      <c r="G125" s="98"/>
      <c r="H125" s="85"/>
      <c r="I125" s="85"/>
      <c r="J125" s="85"/>
      <c r="K125" s="98"/>
      <c r="L125" s="85"/>
      <c r="M125" s="85"/>
    </row>
    <row r="126" spans="1:13" ht="21.8" customHeight="1" x14ac:dyDescent="0.45">
      <c r="A126" s="84" t="s">
        <v>84</v>
      </c>
      <c r="B126" s="84"/>
      <c r="C126" s="65"/>
      <c r="D126" s="65"/>
      <c r="E126" s="91"/>
      <c r="F126" s="91"/>
      <c r="G126" s="98">
        <f>SUM(G118:G124)</f>
        <v>34776207210</v>
      </c>
      <c r="H126" s="85"/>
      <c r="I126" s="85">
        <f>SUM(I118:I124)</f>
        <v>33487380353</v>
      </c>
      <c r="J126" s="85"/>
      <c r="K126" s="98">
        <f>SUM(K118:K124)</f>
        <v>20181543398</v>
      </c>
      <c r="L126" s="85"/>
      <c r="M126" s="85">
        <f>SUM(M118:M124)</f>
        <v>20194739618</v>
      </c>
    </row>
    <row r="127" spans="1:13" ht="21.8" customHeight="1" x14ac:dyDescent="0.45">
      <c r="A127" s="65" t="s">
        <v>85</v>
      </c>
      <c r="B127" s="65"/>
      <c r="C127" s="65"/>
      <c r="D127" s="65"/>
      <c r="E127" s="91"/>
      <c r="F127" s="91"/>
      <c r="G127" s="101">
        <v>3786389242</v>
      </c>
      <c r="H127" s="85"/>
      <c r="I127" s="88">
        <v>3835041777</v>
      </c>
      <c r="J127" s="85"/>
      <c r="K127" s="101">
        <v>0</v>
      </c>
      <c r="L127" s="85"/>
      <c r="M127" s="88">
        <v>0</v>
      </c>
    </row>
    <row r="128" spans="1:13" ht="5.95" customHeight="1" x14ac:dyDescent="0.45">
      <c r="A128" s="90"/>
      <c r="B128" s="90"/>
      <c r="C128" s="90"/>
      <c r="D128" s="90"/>
      <c r="E128" s="91"/>
      <c r="F128" s="91"/>
      <c r="G128" s="98"/>
      <c r="H128" s="85"/>
      <c r="I128" s="85"/>
      <c r="J128" s="85"/>
      <c r="K128" s="98"/>
      <c r="L128" s="85"/>
      <c r="M128" s="85"/>
    </row>
    <row r="129" spans="1:13" ht="21.8" customHeight="1" x14ac:dyDescent="0.45">
      <c r="A129" s="84" t="s">
        <v>86</v>
      </c>
      <c r="B129" s="65"/>
      <c r="C129" s="65"/>
      <c r="D129" s="65"/>
      <c r="E129" s="91"/>
      <c r="F129" s="91"/>
      <c r="G129" s="101">
        <f>SUM(G126:G127)</f>
        <v>38562596452</v>
      </c>
      <c r="H129" s="85"/>
      <c r="I129" s="88">
        <f>SUM(I126:I127)</f>
        <v>37322422130</v>
      </c>
      <c r="J129" s="85"/>
      <c r="K129" s="101">
        <f>SUM(K126:K127)</f>
        <v>20181543398</v>
      </c>
      <c r="L129" s="85"/>
      <c r="M129" s="88">
        <f>SUM(M126:M127)</f>
        <v>20194739618</v>
      </c>
    </row>
    <row r="130" spans="1:13" ht="5.95" customHeight="1" x14ac:dyDescent="0.45">
      <c r="A130" s="90"/>
      <c r="B130" s="90"/>
      <c r="C130" s="90"/>
      <c r="D130" s="90"/>
      <c r="E130" s="91"/>
      <c r="F130" s="91"/>
      <c r="G130" s="98"/>
      <c r="H130" s="85"/>
      <c r="I130" s="85"/>
      <c r="J130" s="85"/>
      <c r="K130" s="98"/>
      <c r="L130" s="85"/>
      <c r="M130" s="85"/>
    </row>
    <row r="131" spans="1:13" ht="21.8" customHeight="1" thickBot="1" x14ac:dyDescent="0.5">
      <c r="A131" s="84" t="s">
        <v>87</v>
      </c>
      <c r="B131" s="84"/>
      <c r="C131" s="84"/>
      <c r="D131" s="84"/>
      <c r="E131" s="96"/>
      <c r="F131" s="96"/>
      <c r="G131" s="106">
        <f>+G129+G95</f>
        <v>98311544474</v>
      </c>
      <c r="H131" s="115"/>
      <c r="I131" s="107">
        <f>+I129+I95</f>
        <v>90224952887</v>
      </c>
      <c r="J131" s="115"/>
      <c r="K131" s="106">
        <f>+K129+K95</f>
        <v>48360098700</v>
      </c>
      <c r="L131" s="115"/>
      <c r="M131" s="107">
        <f>+M129+M95</f>
        <v>46585438807</v>
      </c>
    </row>
    <row r="132" spans="1:13" ht="21.8" customHeight="1" thickTop="1" x14ac:dyDescent="0.45">
      <c r="A132" s="84"/>
      <c r="B132" s="84"/>
      <c r="C132" s="84"/>
      <c r="D132" s="84"/>
      <c r="E132" s="96"/>
      <c r="F132" s="96"/>
      <c r="G132" s="85"/>
      <c r="H132" s="85"/>
      <c r="I132" s="85"/>
      <c r="J132" s="85"/>
      <c r="K132" s="85"/>
      <c r="L132" s="85"/>
      <c r="M132" s="85"/>
    </row>
    <row r="133" spans="1:13" ht="21.8" customHeight="1" x14ac:dyDescent="0.45">
      <c r="A133" s="84"/>
      <c r="B133" s="84"/>
      <c r="C133" s="84"/>
      <c r="D133" s="84"/>
      <c r="E133" s="96"/>
      <c r="F133" s="96"/>
      <c r="G133" s="85"/>
      <c r="H133" s="115"/>
      <c r="I133" s="85"/>
      <c r="J133" s="115"/>
      <c r="K133" s="85"/>
      <c r="L133" s="115"/>
      <c r="M133" s="85"/>
    </row>
    <row r="134" spans="1:13" ht="21.8" customHeight="1" x14ac:dyDescent="0.45">
      <c r="A134" s="84"/>
      <c r="B134" s="84"/>
      <c r="C134" s="84"/>
      <c r="D134" s="84"/>
      <c r="E134" s="96"/>
      <c r="F134" s="96"/>
      <c r="G134" s="85"/>
      <c r="H134" s="115"/>
      <c r="I134" s="85"/>
      <c r="J134" s="115"/>
      <c r="K134" s="85"/>
      <c r="L134" s="115"/>
      <c r="M134" s="85"/>
    </row>
    <row r="135" spans="1:13" ht="21.8" customHeight="1" x14ac:dyDescent="0.45">
      <c r="A135" s="84"/>
      <c r="B135" s="84"/>
      <c r="C135" s="84"/>
      <c r="D135" s="84"/>
      <c r="E135" s="96"/>
      <c r="F135" s="96"/>
      <c r="G135" s="85"/>
      <c r="H135" s="115"/>
      <c r="I135" s="85"/>
      <c r="J135" s="115"/>
      <c r="K135" s="85"/>
      <c r="L135" s="115"/>
      <c r="M135" s="85"/>
    </row>
    <row r="136" spans="1:13" ht="21.8" customHeight="1" x14ac:dyDescent="0.45">
      <c r="A136" s="84"/>
      <c r="B136" s="84"/>
      <c r="C136" s="84"/>
      <c r="D136" s="84"/>
      <c r="E136" s="96"/>
      <c r="F136" s="96"/>
      <c r="G136" s="85"/>
      <c r="H136" s="115"/>
      <c r="I136" s="85"/>
      <c r="J136" s="115"/>
      <c r="K136" s="85"/>
      <c r="L136" s="115"/>
      <c r="M136" s="85"/>
    </row>
    <row r="137" spans="1:13" ht="21.8" customHeight="1" x14ac:dyDescent="0.45">
      <c r="A137" s="84"/>
      <c r="B137" s="84"/>
      <c r="C137" s="84"/>
      <c r="D137" s="84"/>
      <c r="E137" s="96"/>
      <c r="F137" s="96"/>
      <c r="G137" s="85"/>
      <c r="H137" s="115"/>
      <c r="I137" s="85"/>
      <c r="J137" s="115"/>
      <c r="K137" s="85"/>
      <c r="L137" s="115"/>
      <c r="M137" s="85"/>
    </row>
    <row r="138" spans="1:13" ht="9.6999999999999993" customHeight="1" x14ac:dyDescent="0.45">
      <c r="A138" s="84"/>
      <c r="B138" s="84"/>
      <c r="C138" s="84"/>
      <c r="D138" s="84"/>
      <c r="E138" s="96"/>
      <c r="F138" s="96"/>
      <c r="G138" s="85"/>
      <c r="H138" s="115"/>
      <c r="I138" s="85"/>
      <c r="J138" s="115"/>
      <c r="K138" s="85"/>
      <c r="L138" s="115"/>
      <c r="M138" s="85"/>
    </row>
    <row r="139" spans="1:13" ht="4.55" customHeight="1" x14ac:dyDescent="0.45">
      <c r="A139" s="84"/>
      <c r="B139" s="84"/>
      <c r="C139" s="84"/>
      <c r="D139" s="84"/>
      <c r="E139" s="96"/>
      <c r="F139" s="96"/>
      <c r="G139" s="85"/>
      <c r="H139" s="115"/>
      <c r="I139" s="85"/>
      <c r="J139" s="115"/>
      <c r="K139" s="85"/>
      <c r="L139" s="115"/>
      <c r="M139" s="85"/>
    </row>
    <row r="140" spans="1:13" ht="22.4" customHeight="1" x14ac:dyDescent="0.45">
      <c r="A140" s="108" t="s">
        <v>41</v>
      </c>
      <c r="B140" s="109"/>
      <c r="C140" s="109"/>
      <c r="D140" s="109"/>
      <c r="E140" s="87"/>
      <c r="F140" s="87"/>
      <c r="G140" s="88"/>
      <c r="H140" s="88"/>
      <c r="I140" s="88"/>
      <c r="J140" s="88"/>
      <c r="K140" s="88"/>
      <c r="L140" s="88"/>
      <c r="M140" s="88"/>
    </row>
  </sheetData>
  <mergeCells count="7">
    <mergeCell ref="G102:I102"/>
    <mergeCell ref="K102:M102"/>
    <mergeCell ref="G5:I5"/>
    <mergeCell ref="K5:M5"/>
    <mergeCell ref="A48:M48"/>
    <mergeCell ref="G55:I55"/>
    <mergeCell ref="K55:M55"/>
  </mergeCells>
  <pageMargins left="0.8" right="0.5" top="0.5" bottom="0.6" header="0.49" footer="0.4"/>
  <pageSetup paperSize="9" scale="95" firstPageNumber="2" fitToHeight="0" orientation="portrait" useFirstPageNumber="1" horizontalDpi="1200" verticalDpi="1200" r:id="rId1"/>
  <headerFooter>
    <oddFooter>&amp;R&amp;"Browallia New,Regular"&amp;13&amp;P</oddFooter>
  </headerFooter>
  <rowBreaks count="2" manualBreakCount="2">
    <brk id="50" max="16383" man="1"/>
    <brk id="9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31B8F7-3319-43F5-8F00-52C910A76937}">
  <dimension ref="A1:L96"/>
  <sheetViews>
    <sheetView topLeftCell="A92" zoomScaleNormal="100" zoomScaleSheetLayoutView="90" workbookViewId="0">
      <selection activeCell="D103" sqref="D103"/>
    </sheetView>
  </sheetViews>
  <sheetFormatPr defaultColWidth="9.109375" defaultRowHeight="21.8" customHeight="1" x14ac:dyDescent="0.45"/>
  <cols>
    <col min="1" max="3" width="1.44140625" style="17" customWidth="1"/>
    <col min="4" max="4" width="29.21875" style="17" customWidth="1"/>
    <col min="5" max="5" width="11.5546875" style="17" customWidth="1"/>
    <col min="6" max="6" width="12.88671875" style="17" customWidth="1"/>
    <col min="7" max="7" width="0.88671875" style="17" customWidth="1"/>
    <col min="8" max="8" width="12.88671875" style="17" customWidth="1"/>
    <col min="9" max="9" width="0.88671875" style="17" customWidth="1"/>
    <col min="10" max="10" width="12.88671875" style="17" customWidth="1"/>
    <col min="11" max="11" width="0.88671875" style="17" customWidth="1"/>
    <col min="12" max="12" width="12.88671875" style="17" customWidth="1"/>
    <col min="13" max="13" width="9.109375" style="17" customWidth="1"/>
    <col min="14" max="16384" width="9.109375" style="17"/>
  </cols>
  <sheetData>
    <row r="1" spans="1:12" ht="21.8" customHeight="1" x14ac:dyDescent="0.45">
      <c r="A1" s="1" t="s">
        <v>0</v>
      </c>
      <c r="B1" s="21"/>
      <c r="C1" s="21"/>
      <c r="D1" s="21"/>
      <c r="E1" s="22"/>
      <c r="F1" s="3"/>
      <c r="G1" s="3"/>
      <c r="H1" s="3"/>
      <c r="I1" s="3"/>
      <c r="J1" s="3"/>
      <c r="K1" s="3"/>
      <c r="L1" s="3"/>
    </row>
    <row r="2" spans="1:12" ht="21.8" customHeight="1" x14ac:dyDescent="0.45">
      <c r="A2" s="1" t="s">
        <v>88</v>
      </c>
      <c r="B2" s="21"/>
      <c r="C2" s="21"/>
      <c r="D2" s="21"/>
      <c r="E2" s="22"/>
      <c r="F2" s="3"/>
      <c r="G2" s="3"/>
      <c r="H2" s="3"/>
      <c r="I2" s="3"/>
      <c r="J2" s="3"/>
      <c r="K2" s="3"/>
      <c r="L2" s="3"/>
    </row>
    <row r="3" spans="1:12" ht="21.8" customHeight="1" x14ac:dyDescent="0.45">
      <c r="A3" s="86" t="s">
        <v>89</v>
      </c>
      <c r="B3" s="23"/>
      <c r="C3" s="23"/>
      <c r="D3" s="23"/>
      <c r="E3" s="24"/>
      <c r="F3" s="6"/>
      <c r="G3" s="6"/>
      <c r="H3" s="6"/>
      <c r="I3" s="6"/>
      <c r="J3" s="6"/>
      <c r="K3" s="6"/>
      <c r="L3" s="6"/>
    </row>
    <row r="4" spans="1:12" ht="19.45" customHeight="1" x14ac:dyDescent="0.45">
      <c r="A4" s="2"/>
      <c r="B4" s="2"/>
      <c r="C4" s="2"/>
      <c r="D4" s="2"/>
      <c r="E4" s="22"/>
      <c r="F4" s="3"/>
      <c r="G4" s="3"/>
      <c r="H4" s="3"/>
      <c r="I4" s="3"/>
      <c r="J4" s="3"/>
      <c r="K4" s="3"/>
      <c r="L4" s="3"/>
    </row>
    <row r="5" spans="1:12" ht="19.45" customHeight="1" x14ac:dyDescent="0.45">
      <c r="A5" s="2"/>
      <c r="B5" s="2"/>
      <c r="C5" s="2"/>
      <c r="D5" s="2"/>
      <c r="E5" s="22"/>
      <c r="F5" s="173" t="s">
        <v>3</v>
      </c>
      <c r="G5" s="170"/>
      <c r="H5" s="170"/>
      <c r="I5" s="3"/>
      <c r="J5" s="173" t="s">
        <v>4</v>
      </c>
      <c r="K5" s="170"/>
      <c r="L5" s="170"/>
    </row>
    <row r="6" spans="1:12" ht="19.45" customHeight="1" x14ac:dyDescent="0.45">
      <c r="A6" s="2"/>
      <c r="B6" s="2"/>
      <c r="C6" s="2"/>
      <c r="D6" s="2"/>
      <c r="E6" s="25"/>
      <c r="F6" s="9" t="s">
        <v>9</v>
      </c>
      <c r="G6" s="25"/>
      <c r="H6" s="9" t="s">
        <v>10</v>
      </c>
      <c r="I6" s="9"/>
      <c r="J6" s="9" t="s">
        <v>9</v>
      </c>
      <c r="K6" s="25"/>
      <c r="L6" s="9" t="s">
        <v>10</v>
      </c>
    </row>
    <row r="7" spans="1:12" ht="19.45" customHeight="1" x14ac:dyDescent="0.45">
      <c r="A7" s="2"/>
      <c r="B7" s="2"/>
      <c r="C7" s="2"/>
      <c r="D7" s="2"/>
      <c r="E7" s="25"/>
      <c r="F7" s="13" t="s">
        <v>12</v>
      </c>
      <c r="G7" s="9"/>
      <c r="H7" s="13" t="s">
        <v>12</v>
      </c>
      <c r="I7" s="9"/>
      <c r="J7" s="13" t="s">
        <v>12</v>
      </c>
      <c r="K7" s="9"/>
      <c r="L7" s="13" t="s">
        <v>12</v>
      </c>
    </row>
    <row r="8" spans="1:12" ht="5.95" customHeight="1" x14ac:dyDescent="0.45">
      <c r="A8" s="27"/>
      <c r="B8" s="27"/>
      <c r="C8" s="27"/>
      <c r="D8" s="27"/>
      <c r="E8" s="25"/>
      <c r="F8" s="14"/>
      <c r="G8" s="3"/>
      <c r="H8" s="3"/>
      <c r="I8" s="3"/>
      <c r="J8" s="14"/>
      <c r="K8" s="3"/>
      <c r="L8" s="3"/>
    </row>
    <row r="9" spans="1:12" ht="19.45" customHeight="1" x14ac:dyDescent="0.45">
      <c r="A9" s="27" t="s">
        <v>90</v>
      </c>
      <c r="B9" s="27"/>
      <c r="C9" s="27"/>
      <c r="D9" s="27"/>
      <c r="E9" s="25"/>
      <c r="F9" s="14">
        <v>685270017</v>
      </c>
      <c r="G9" s="3"/>
      <c r="H9" s="3">
        <v>540252879</v>
      </c>
      <c r="I9" s="3"/>
      <c r="J9" s="14">
        <v>54778488</v>
      </c>
      <c r="K9" s="22"/>
      <c r="L9" s="16">
        <v>55007358</v>
      </c>
    </row>
    <row r="10" spans="1:12" ht="19.45" customHeight="1" x14ac:dyDescent="0.45">
      <c r="A10" s="27" t="s">
        <v>91</v>
      </c>
      <c r="B10" s="27"/>
      <c r="C10" s="27"/>
      <c r="D10" s="27"/>
      <c r="E10" s="25"/>
      <c r="F10" s="14">
        <v>772686620</v>
      </c>
      <c r="G10" s="28"/>
      <c r="H10" s="3">
        <v>1018169173</v>
      </c>
      <c r="I10" s="28"/>
      <c r="J10" s="14">
        <v>688558</v>
      </c>
      <c r="K10" s="22"/>
      <c r="L10" s="3">
        <v>0</v>
      </c>
    </row>
    <row r="11" spans="1:12" ht="19.45" customHeight="1" x14ac:dyDescent="0.45">
      <c r="A11" s="27" t="s">
        <v>92</v>
      </c>
      <c r="B11" s="27"/>
      <c r="C11" s="27"/>
      <c r="D11" s="27"/>
      <c r="E11" s="26"/>
      <c r="F11" s="14">
        <v>591083461</v>
      </c>
      <c r="G11" s="28"/>
      <c r="H11" s="3">
        <v>557181364</v>
      </c>
      <c r="I11" s="28"/>
      <c r="J11" s="14">
        <v>0</v>
      </c>
      <c r="K11" s="22"/>
      <c r="L11" s="3">
        <v>0</v>
      </c>
    </row>
    <row r="12" spans="1:12" ht="19.45" customHeight="1" x14ac:dyDescent="0.45">
      <c r="A12" s="29" t="s">
        <v>93</v>
      </c>
      <c r="B12" s="2"/>
      <c r="C12" s="2"/>
      <c r="D12" s="2"/>
      <c r="E12" s="26"/>
      <c r="F12" s="14">
        <v>-352684354</v>
      </c>
      <c r="G12" s="3"/>
      <c r="H12" s="3">
        <v>-278828676</v>
      </c>
      <c r="I12" s="3"/>
      <c r="J12" s="14">
        <v>-36517370</v>
      </c>
      <c r="K12" s="22"/>
      <c r="L12" s="16">
        <v>-37632594</v>
      </c>
    </row>
    <row r="13" spans="1:12" ht="19.45" customHeight="1" x14ac:dyDescent="0.45">
      <c r="A13" s="2" t="s">
        <v>94</v>
      </c>
      <c r="B13" s="2"/>
      <c r="C13" s="2"/>
      <c r="D13" s="2"/>
      <c r="E13" s="26"/>
      <c r="F13" s="14">
        <v>-384234232</v>
      </c>
      <c r="G13" s="28"/>
      <c r="H13" s="3">
        <v>-489618928</v>
      </c>
      <c r="I13" s="28"/>
      <c r="J13" s="14">
        <v>-625962</v>
      </c>
      <c r="K13" s="22"/>
      <c r="L13" s="3">
        <v>0</v>
      </c>
    </row>
    <row r="14" spans="1:12" ht="19.45" customHeight="1" x14ac:dyDescent="0.45">
      <c r="A14" s="2" t="s">
        <v>95</v>
      </c>
      <c r="B14" s="2"/>
      <c r="C14" s="2"/>
      <c r="D14" s="2"/>
      <c r="E14" s="26"/>
      <c r="F14" s="15">
        <v>-317830929</v>
      </c>
      <c r="G14" s="28"/>
      <c r="H14" s="6">
        <v>-340948842</v>
      </c>
      <c r="I14" s="28"/>
      <c r="J14" s="15">
        <v>0</v>
      </c>
      <c r="K14" s="22"/>
      <c r="L14" s="6">
        <v>0</v>
      </c>
    </row>
    <row r="15" spans="1:12" ht="5.95" customHeight="1" x14ac:dyDescent="0.45">
      <c r="A15" s="27"/>
      <c r="B15" s="27"/>
      <c r="C15" s="27"/>
      <c r="D15" s="27"/>
      <c r="E15" s="22"/>
      <c r="F15" s="14"/>
      <c r="G15" s="3"/>
      <c r="H15" s="3"/>
      <c r="I15" s="3"/>
      <c r="J15" s="14"/>
      <c r="K15" s="22"/>
      <c r="L15" s="3"/>
    </row>
    <row r="16" spans="1:12" ht="19.45" customHeight="1" x14ac:dyDescent="0.45">
      <c r="A16" s="1" t="s">
        <v>96</v>
      </c>
      <c r="B16" s="1"/>
      <c r="C16" s="1"/>
      <c r="D16" s="1"/>
      <c r="E16" s="22"/>
      <c r="F16" s="14">
        <f>SUM(F9:F14)</f>
        <v>994290583</v>
      </c>
      <c r="G16" s="3"/>
      <c r="H16" s="3">
        <f>SUM(H9:H14)</f>
        <v>1006206970</v>
      </c>
      <c r="I16" s="3"/>
      <c r="J16" s="14">
        <f>SUM(J9:J14)</f>
        <v>18323714</v>
      </c>
      <c r="K16" s="22"/>
      <c r="L16" s="3">
        <f>SUM(L9:L14)</f>
        <v>17374764</v>
      </c>
    </row>
    <row r="17" spans="1:12" ht="19.45" customHeight="1" x14ac:dyDescent="0.45">
      <c r="A17" s="2" t="s">
        <v>97</v>
      </c>
      <c r="B17" s="2"/>
      <c r="C17" s="2"/>
      <c r="D17" s="2"/>
      <c r="E17" s="26"/>
      <c r="F17" s="14">
        <v>-137928338</v>
      </c>
      <c r="G17" s="3"/>
      <c r="H17" s="3">
        <v>271318020</v>
      </c>
      <c r="I17" s="3"/>
      <c r="J17" s="14">
        <v>354957020</v>
      </c>
      <c r="K17" s="22"/>
      <c r="L17" s="3">
        <v>174300736</v>
      </c>
    </row>
    <row r="18" spans="1:12" ht="19.45" customHeight="1" x14ac:dyDescent="0.45">
      <c r="A18" s="2" t="s">
        <v>98</v>
      </c>
      <c r="B18" s="2"/>
      <c r="C18" s="2"/>
      <c r="D18" s="2"/>
      <c r="E18" s="26"/>
      <c r="F18" s="14">
        <v>-60919640</v>
      </c>
      <c r="G18" s="28"/>
      <c r="H18" s="3">
        <v>-70760406</v>
      </c>
      <c r="I18" s="28"/>
      <c r="J18" s="14">
        <v>0</v>
      </c>
      <c r="K18" s="22"/>
      <c r="L18" s="3">
        <v>0</v>
      </c>
    </row>
    <row r="19" spans="1:12" ht="19.45" customHeight="1" x14ac:dyDescent="0.45">
      <c r="A19" s="27" t="s">
        <v>99</v>
      </c>
      <c r="B19" s="27"/>
      <c r="C19" s="27"/>
      <c r="D19" s="27"/>
      <c r="E19" s="8"/>
      <c r="F19" s="14">
        <v>-364970657</v>
      </c>
      <c r="G19" s="3"/>
      <c r="H19" s="3">
        <v>-371927535</v>
      </c>
      <c r="I19" s="3"/>
      <c r="J19" s="14">
        <v>-107032150</v>
      </c>
      <c r="K19" s="8"/>
      <c r="L19" s="3">
        <v>-99295157</v>
      </c>
    </row>
    <row r="20" spans="1:12" ht="19.45" customHeight="1" x14ac:dyDescent="0.45">
      <c r="A20" s="27" t="s">
        <v>100</v>
      </c>
      <c r="B20" s="27"/>
      <c r="C20" s="27"/>
      <c r="D20" s="27"/>
      <c r="E20" s="26"/>
      <c r="F20" s="14">
        <v>-387844736</v>
      </c>
      <c r="G20" s="3"/>
      <c r="H20" s="3">
        <v>-309534429</v>
      </c>
      <c r="I20" s="3"/>
      <c r="J20" s="14">
        <v>-257672065</v>
      </c>
      <c r="K20" s="22"/>
      <c r="L20" s="3">
        <v>-187790980</v>
      </c>
    </row>
    <row r="21" spans="1:12" ht="19.45" customHeight="1" x14ac:dyDescent="0.45">
      <c r="A21" s="27" t="s">
        <v>101</v>
      </c>
      <c r="B21" s="27"/>
      <c r="C21" s="27"/>
      <c r="D21" s="27"/>
      <c r="E21" s="12"/>
      <c r="F21" s="15">
        <v>770140893</v>
      </c>
      <c r="G21" s="28"/>
      <c r="H21" s="6">
        <v>358348526</v>
      </c>
      <c r="I21" s="28"/>
      <c r="J21" s="15">
        <v>0</v>
      </c>
      <c r="K21" s="22"/>
      <c r="L21" s="6">
        <v>0</v>
      </c>
    </row>
    <row r="22" spans="1:12" ht="5.95" customHeight="1" x14ac:dyDescent="0.45">
      <c r="A22" s="27"/>
      <c r="B22" s="27"/>
      <c r="C22" s="27"/>
      <c r="D22" s="27"/>
      <c r="E22" s="22"/>
      <c r="F22" s="14"/>
      <c r="G22" s="3"/>
      <c r="H22" s="3"/>
      <c r="I22" s="3"/>
      <c r="J22" s="14"/>
      <c r="K22" s="22"/>
      <c r="L22" s="3"/>
    </row>
    <row r="23" spans="1:12" ht="19.45" customHeight="1" x14ac:dyDescent="0.45">
      <c r="A23" s="21" t="s">
        <v>102</v>
      </c>
      <c r="B23" s="21"/>
      <c r="C23" s="21"/>
      <c r="D23" s="21"/>
      <c r="E23" s="26"/>
      <c r="F23" s="14">
        <f>SUM(F16:F21)</f>
        <v>812768105</v>
      </c>
      <c r="G23" s="3"/>
      <c r="H23" s="3">
        <f>SUM(H16:H21)</f>
        <v>883651146</v>
      </c>
      <c r="I23" s="3"/>
      <c r="J23" s="14">
        <f>SUM(J16:J21)</f>
        <v>8576519</v>
      </c>
      <c r="K23" s="22"/>
      <c r="L23" s="3">
        <f>SUM(L16:L21)</f>
        <v>-95410637</v>
      </c>
    </row>
    <row r="24" spans="1:12" ht="19.45" customHeight="1" x14ac:dyDescent="0.45">
      <c r="A24" s="27" t="s">
        <v>103</v>
      </c>
      <c r="B24" s="27"/>
      <c r="C24" s="27"/>
      <c r="D24" s="27"/>
      <c r="E24" s="8"/>
      <c r="F24" s="15">
        <v>-311674694</v>
      </c>
      <c r="G24" s="3"/>
      <c r="H24" s="6">
        <v>-84597807</v>
      </c>
      <c r="I24" s="3"/>
      <c r="J24" s="15">
        <v>-14419975</v>
      </c>
      <c r="K24" s="22"/>
      <c r="L24" s="6">
        <v>1541952</v>
      </c>
    </row>
    <row r="25" spans="1:12" ht="5.95" customHeight="1" x14ac:dyDescent="0.45">
      <c r="A25" s="27"/>
      <c r="B25" s="27"/>
      <c r="C25" s="27"/>
      <c r="D25" s="27"/>
      <c r="E25" s="22"/>
      <c r="F25" s="14"/>
      <c r="G25" s="3"/>
      <c r="H25" s="3"/>
      <c r="I25" s="3"/>
      <c r="J25" s="14"/>
      <c r="K25" s="22"/>
      <c r="L25" s="3"/>
    </row>
    <row r="26" spans="1:12" ht="19.45" customHeight="1" x14ac:dyDescent="0.45">
      <c r="A26" s="84" t="s">
        <v>104</v>
      </c>
      <c r="B26" s="21"/>
      <c r="C26" s="21"/>
      <c r="D26" s="21"/>
      <c r="E26" s="22"/>
      <c r="F26" s="15">
        <f>SUM(F23:F24)</f>
        <v>501093411</v>
      </c>
      <c r="G26" s="3"/>
      <c r="H26" s="6">
        <f>SUM(H23:H24)</f>
        <v>799053339</v>
      </c>
      <c r="I26" s="3"/>
      <c r="J26" s="15">
        <f>SUM(J23:J24)</f>
        <v>-5843456</v>
      </c>
      <c r="K26" s="22"/>
      <c r="L26" s="6">
        <f>SUM(L23:L24)</f>
        <v>-93868685</v>
      </c>
    </row>
    <row r="27" spans="1:12" ht="12.05" customHeight="1" x14ac:dyDescent="0.45">
      <c r="A27" s="21"/>
      <c r="B27" s="21"/>
      <c r="C27" s="21"/>
      <c r="D27" s="21"/>
      <c r="E27" s="22"/>
      <c r="F27" s="14"/>
      <c r="G27" s="3"/>
      <c r="H27" s="3"/>
      <c r="I27" s="3"/>
      <c r="J27" s="14"/>
      <c r="K27" s="22"/>
      <c r="L27" s="3"/>
    </row>
    <row r="28" spans="1:12" ht="19.45" customHeight="1" x14ac:dyDescent="0.45">
      <c r="A28" s="21" t="s">
        <v>105</v>
      </c>
      <c r="B28" s="27"/>
      <c r="C28" s="27"/>
      <c r="D28" s="27"/>
      <c r="E28" s="22"/>
      <c r="F28" s="14"/>
      <c r="G28" s="3"/>
      <c r="H28" s="3"/>
      <c r="I28" s="3"/>
      <c r="J28" s="14"/>
      <c r="K28" s="22"/>
      <c r="L28" s="3"/>
    </row>
    <row r="29" spans="1:12" ht="19.45" customHeight="1" x14ac:dyDescent="0.45">
      <c r="A29" s="27"/>
      <c r="B29" s="27" t="s">
        <v>106</v>
      </c>
      <c r="C29" s="27"/>
      <c r="D29" s="27"/>
      <c r="E29" s="22"/>
      <c r="F29" s="14"/>
      <c r="G29" s="3"/>
      <c r="H29" s="3"/>
      <c r="I29" s="3"/>
      <c r="J29" s="14"/>
      <c r="K29" s="22"/>
      <c r="L29" s="3"/>
    </row>
    <row r="30" spans="1:12" ht="19.45" customHeight="1" x14ac:dyDescent="0.45">
      <c r="A30" s="27"/>
      <c r="B30" s="27"/>
      <c r="C30" s="27" t="s">
        <v>107</v>
      </c>
      <c r="D30" s="27"/>
      <c r="E30" s="22"/>
      <c r="F30" s="14"/>
      <c r="G30" s="3"/>
      <c r="H30" s="3"/>
      <c r="I30" s="3"/>
      <c r="J30" s="14"/>
      <c r="K30" s="22"/>
      <c r="L30" s="3"/>
    </row>
    <row r="31" spans="1:12" ht="19.45" customHeight="1" x14ac:dyDescent="0.45">
      <c r="A31" s="27"/>
      <c r="B31" s="27"/>
      <c r="C31" s="27" t="s">
        <v>108</v>
      </c>
      <c r="D31" s="27"/>
      <c r="E31" s="22"/>
      <c r="F31" s="14"/>
      <c r="G31" s="3"/>
      <c r="H31" s="3"/>
      <c r="I31" s="3"/>
      <c r="J31" s="14"/>
      <c r="K31" s="22"/>
      <c r="L31" s="3"/>
    </row>
    <row r="32" spans="1:12" ht="19.45" customHeight="1" x14ac:dyDescent="0.45">
      <c r="A32" s="27"/>
      <c r="B32" s="27"/>
      <c r="C32" s="27"/>
      <c r="D32" s="27" t="s">
        <v>109</v>
      </c>
      <c r="E32" s="22"/>
      <c r="F32" s="14">
        <v>1469726327</v>
      </c>
      <c r="G32" s="3"/>
      <c r="H32" s="3">
        <v>-338519595</v>
      </c>
      <c r="I32" s="3"/>
      <c r="J32" s="14">
        <v>1363519902</v>
      </c>
      <c r="K32" s="22"/>
      <c r="L32" s="3">
        <v>-253058517</v>
      </c>
    </row>
    <row r="33" spans="1:12" ht="19.45" customHeight="1" x14ac:dyDescent="0.45">
      <c r="A33" s="27"/>
      <c r="B33" s="27"/>
      <c r="C33" s="27" t="s">
        <v>110</v>
      </c>
      <c r="D33" s="27"/>
      <c r="E33" s="22"/>
      <c r="F33" s="14"/>
      <c r="G33" s="3"/>
      <c r="H33" s="3"/>
      <c r="I33" s="3"/>
      <c r="J33" s="14"/>
      <c r="K33" s="22"/>
      <c r="L33" s="3"/>
    </row>
    <row r="34" spans="1:12" ht="19.45" customHeight="1" x14ac:dyDescent="0.45">
      <c r="A34" s="27"/>
      <c r="B34" s="27"/>
      <c r="C34" s="27"/>
      <c r="D34" s="27" t="s">
        <v>111</v>
      </c>
      <c r="E34" s="22"/>
      <c r="F34" s="15">
        <v>-293945265</v>
      </c>
      <c r="G34" s="3"/>
      <c r="H34" s="6">
        <v>67703918</v>
      </c>
      <c r="I34" s="3"/>
      <c r="J34" s="15">
        <v>-272703980</v>
      </c>
      <c r="K34" s="22"/>
      <c r="L34" s="6">
        <v>50611703</v>
      </c>
    </row>
    <row r="35" spans="1:12" ht="5.95" customHeight="1" x14ac:dyDescent="0.45">
      <c r="A35" s="27"/>
      <c r="B35" s="27"/>
      <c r="C35" s="27"/>
      <c r="D35" s="27"/>
      <c r="E35" s="22"/>
      <c r="F35" s="14"/>
      <c r="G35" s="3"/>
      <c r="H35" s="3"/>
      <c r="I35" s="3"/>
      <c r="J35" s="14"/>
      <c r="K35" s="22"/>
      <c r="L35" s="3"/>
    </row>
    <row r="36" spans="1:12" ht="19.45" customHeight="1" x14ac:dyDescent="0.45">
      <c r="A36" s="27"/>
      <c r="B36" s="27" t="s">
        <v>112</v>
      </c>
      <c r="C36" s="27"/>
      <c r="D36" s="27"/>
      <c r="E36" s="22"/>
      <c r="F36" s="14"/>
      <c r="G36" s="3"/>
      <c r="H36" s="3"/>
      <c r="I36" s="3"/>
      <c r="J36" s="14"/>
      <c r="K36" s="22"/>
      <c r="L36" s="3"/>
    </row>
    <row r="37" spans="1:12" ht="19.45" customHeight="1" x14ac:dyDescent="0.45">
      <c r="A37" s="27"/>
      <c r="B37" s="27"/>
      <c r="C37" s="27" t="s">
        <v>113</v>
      </c>
      <c r="D37" s="27"/>
      <c r="E37" s="22"/>
      <c r="F37" s="15">
        <f>SUM(F31:F34)</f>
        <v>1175781062</v>
      </c>
      <c r="G37" s="3"/>
      <c r="H37" s="6">
        <f>SUM(H31:H34)</f>
        <v>-270815677</v>
      </c>
      <c r="I37" s="3"/>
      <c r="J37" s="15">
        <f>SUM(J31:J34)</f>
        <v>1090815922</v>
      </c>
      <c r="K37" s="22"/>
      <c r="L37" s="6">
        <f>SUM(L31:L34)</f>
        <v>-202446814</v>
      </c>
    </row>
    <row r="38" spans="1:12" ht="5.95" customHeight="1" x14ac:dyDescent="0.45">
      <c r="A38" s="27"/>
      <c r="B38" s="27"/>
      <c r="C38" s="27"/>
      <c r="D38" s="27"/>
      <c r="E38" s="22"/>
      <c r="F38" s="14"/>
      <c r="G38" s="3"/>
      <c r="H38" s="3"/>
      <c r="I38" s="3"/>
      <c r="J38" s="14"/>
      <c r="K38" s="22"/>
      <c r="L38" s="3"/>
    </row>
    <row r="39" spans="1:12" ht="19.45" customHeight="1" x14ac:dyDescent="0.45">
      <c r="A39" s="2"/>
      <c r="B39" s="30" t="s">
        <v>114</v>
      </c>
      <c r="C39" s="30"/>
      <c r="D39" s="29"/>
      <c r="E39" s="22"/>
      <c r="F39" s="14"/>
      <c r="G39" s="3"/>
      <c r="H39" s="3"/>
      <c r="I39" s="3"/>
      <c r="J39" s="14"/>
      <c r="K39" s="22"/>
      <c r="L39" s="3"/>
    </row>
    <row r="40" spans="1:12" ht="19.45" customHeight="1" x14ac:dyDescent="0.45">
      <c r="A40" s="27"/>
      <c r="B40" s="30"/>
      <c r="C40" s="30" t="s">
        <v>107</v>
      </c>
      <c r="D40" s="29"/>
      <c r="E40" s="22"/>
      <c r="F40" s="31"/>
      <c r="G40" s="28"/>
      <c r="H40" s="28"/>
      <c r="I40" s="28"/>
      <c r="J40" s="31"/>
      <c r="K40" s="28"/>
      <c r="L40" s="28"/>
    </row>
    <row r="41" spans="1:12" ht="19.45" customHeight="1" x14ac:dyDescent="0.45">
      <c r="A41" s="2"/>
      <c r="B41" s="30"/>
      <c r="C41" s="30" t="s">
        <v>115</v>
      </c>
      <c r="D41" s="27"/>
      <c r="E41" s="22"/>
      <c r="F41" s="14">
        <v>186949084</v>
      </c>
      <c r="G41" s="3"/>
      <c r="H41" s="3">
        <v>-90266806</v>
      </c>
      <c r="I41" s="3"/>
      <c r="J41" s="14">
        <v>0</v>
      </c>
      <c r="K41" s="22"/>
      <c r="L41" s="3">
        <v>0</v>
      </c>
    </row>
    <row r="42" spans="1:12" ht="19.45" customHeight="1" x14ac:dyDescent="0.45">
      <c r="A42" s="2"/>
      <c r="B42" s="30"/>
      <c r="C42" s="30" t="s">
        <v>261</v>
      </c>
      <c r="D42" s="27"/>
      <c r="E42" s="22"/>
      <c r="F42" s="14"/>
      <c r="G42" s="3"/>
      <c r="H42" s="3"/>
      <c r="I42" s="3"/>
      <c r="J42" s="14"/>
      <c r="K42" s="22"/>
      <c r="L42" s="3"/>
    </row>
    <row r="43" spans="1:12" ht="19.45" customHeight="1" x14ac:dyDescent="0.45">
      <c r="A43" s="21"/>
      <c r="B43" s="21"/>
      <c r="C43" s="2"/>
      <c r="D43" s="27" t="s">
        <v>116</v>
      </c>
      <c r="E43" s="22"/>
      <c r="F43" s="15">
        <v>-381326956</v>
      </c>
      <c r="G43" s="3"/>
      <c r="H43" s="6">
        <v>140138389</v>
      </c>
      <c r="I43" s="3"/>
      <c r="J43" s="15">
        <v>0</v>
      </c>
      <c r="K43" s="22"/>
      <c r="L43" s="6">
        <v>0</v>
      </c>
    </row>
    <row r="44" spans="1:12" ht="5.95" customHeight="1" x14ac:dyDescent="0.45">
      <c r="A44" s="27"/>
      <c r="B44" s="27"/>
      <c r="C44" s="27"/>
      <c r="D44" s="27"/>
      <c r="E44" s="22"/>
      <c r="F44" s="14"/>
      <c r="G44" s="3"/>
      <c r="H44" s="3"/>
      <c r="I44" s="22"/>
      <c r="J44" s="14"/>
      <c r="K44" s="3"/>
      <c r="L44" s="3"/>
    </row>
    <row r="45" spans="1:12" ht="19.45" customHeight="1" x14ac:dyDescent="0.45">
      <c r="A45" s="30"/>
      <c r="B45" s="30" t="s">
        <v>117</v>
      </c>
      <c r="C45" s="30"/>
      <c r="D45" s="30"/>
      <c r="E45" s="26"/>
      <c r="F45" s="33"/>
      <c r="G45" s="32"/>
      <c r="H45" s="71"/>
      <c r="I45" s="32"/>
      <c r="J45" s="33"/>
      <c r="K45" s="32"/>
      <c r="L45" s="71"/>
    </row>
    <row r="46" spans="1:12" ht="19.45" customHeight="1" x14ac:dyDescent="0.45">
      <c r="A46" s="30"/>
      <c r="B46" s="30"/>
      <c r="C46" s="30" t="s">
        <v>113</v>
      </c>
      <c r="D46" s="30"/>
      <c r="E46" s="26"/>
      <c r="F46" s="34">
        <f>SUM(F40:F43)</f>
        <v>-194377872</v>
      </c>
      <c r="G46" s="30"/>
      <c r="H46" s="72">
        <f>SUM(H40:H43)</f>
        <v>49871583</v>
      </c>
      <c r="I46" s="32"/>
      <c r="J46" s="34">
        <f>SUM(J40:J43)</f>
        <v>0</v>
      </c>
      <c r="K46" s="30"/>
      <c r="L46" s="72">
        <f>SUM(L40:L43)</f>
        <v>0</v>
      </c>
    </row>
    <row r="47" spans="1:12" ht="5.95" customHeight="1" x14ac:dyDescent="0.45">
      <c r="A47" s="30"/>
      <c r="B47" s="30"/>
      <c r="C47" s="30"/>
      <c r="D47" s="30"/>
      <c r="E47" s="26"/>
      <c r="F47" s="35"/>
      <c r="G47" s="30"/>
      <c r="H47" s="73"/>
      <c r="I47" s="32"/>
      <c r="J47" s="35"/>
      <c r="K47" s="30"/>
      <c r="L47" s="73"/>
    </row>
    <row r="48" spans="1:12" ht="19.45" customHeight="1" x14ac:dyDescent="0.45">
      <c r="A48" s="116" t="s">
        <v>118</v>
      </c>
      <c r="B48" s="21"/>
      <c r="C48" s="21"/>
      <c r="D48" s="21"/>
      <c r="E48" s="22"/>
      <c r="F48" s="15">
        <f>F46+F37</f>
        <v>981403190</v>
      </c>
      <c r="G48" s="3"/>
      <c r="H48" s="6">
        <f>H46+H37</f>
        <v>-220944094</v>
      </c>
      <c r="I48" s="22"/>
      <c r="J48" s="15">
        <f>J46+J37</f>
        <v>1090815922</v>
      </c>
      <c r="K48" s="3"/>
      <c r="L48" s="6">
        <f>L46+L37</f>
        <v>-202446814</v>
      </c>
    </row>
    <row r="49" spans="1:12" ht="5.95" customHeight="1" x14ac:dyDescent="0.45">
      <c r="A49" s="21"/>
      <c r="B49" s="21"/>
      <c r="C49" s="21"/>
      <c r="D49" s="21"/>
      <c r="E49" s="22"/>
      <c r="F49" s="14"/>
      <c r="G49" s="3"/>
      <c r="H49" s="3"/>
      <c r="I49" s="22"/>
      <c r="J49" s="14"/>
      <c r="K49" s="3"/>
      <c r="L49" s="3"/>
    </row>
    <row r="50" spans="1:12" ht="19.45" customHeight="1" thickBot="1" x14ac:dyDescent="0.5">
      <c r="A50" s="84" t="s">
        <v>119</v>
      </c>
      <c r="B50" s="21"/>
      <c r="C50" s="21"/>
      <c r="D50" s="21"/>
      <c r="E50" s="22"/>
      <c r="F50" s="18">
        <f>SUM(F26,F48)</f>
        <v>1482496601</v>
      </c>
      <c r="G50" s="3"/>
      <c r="H50" s="74">
        <f>SUM(H26,H48)</f>
        <v>578109245</v>
      </c>
      <c r="I50" s="22"/>
      <c r="J50" s="18">
        <f>SUM(J26,J48)</f>
        <v>1084972466</v>
      </c>
      <c r="K50" s="3"/>
      <c r="L50" s="74">
        <f>SUM(L26,L48)</f>
        <v>-296315499</v>
      </c>
    </row>
    <row r="51" spans="1:12" ht="15.05" customHeight="1" thickTop="1" x14ac:dyDescent="0.45">
      <c r="A51" s="21"/>
      <c r="B51" s="21"/>
      <c r="C51" s="21"/>
      <c r="D51" s="21"/>
      <c r="E51" s="22"/>
      <c r="F51" s="3"/>
      <c r="G51" s="3"/>
      <c r="H51" s="3"/>
      <c r="I51" s="22"/>
      <c r="J51" s="3"/>
      <c r="K51" s="3"/>
      <c r="L51" s="3"/>
    </row>
    <row r="52" spans="1:12" ht="22.4" customHeight="1" x14ac:dyDescent="0.45">
      <c r="A52" s="60" t="str">
        <f>'2-4'!A140</f>
        <v>หมายเหตุประกอบข้อมูลทางการเงินเป็นส่วนหนึ่งของข้อมูลทางการเงินระหว่างกาลนี้</v>
      </c>
      <c r="B52" s="60"/>
      <c r="C52" s="60"/>
      <c r="D52" s="60"/>
      <c r="E52" s="60"/>
      <c r="F52" s="60"/>
      <c r="G52" s="60"/>
      <c r="H52" s="60"/>
      <c r="I52" s="60"/>
      <c r="J52" s="60"/>
      <c r="K52" s="60"/>
      <c r="L52" s="60"/>
    </row>
    <row r="53" spans="1:12" ht="21.8" customHeight="1" x14ac:dyDescent="0.45">
      <c r="A53" s="21" t="s">
        <v>0</v>
      </c>
      <c r="B53" s="21"/>
      <c r="C53" s="21"/>
      <c r="D53" s="21"/>
      <c r="E53" s="22"/>
      <c r="F53" s="3"/>
      <c r="G53" s="3"/>
      <c r="H53" s="3"/>
      <c r="I53" s="3"/>
      <c r="J53" s="3"/>
      <c r="K53" s="3"/>
      <c r="L53" s="3"/>
    </row>
    <row r="54" spans="1:12" ht="21.8" customHeight="1" x14ac:dyDescent="0.45">
      <c r="A54" s="21" t="s">
        <v>88</v>
      </c>
      <c r="B54" s="21"/>
      <c r="C54" s="21"/>
      <c r="D54" s="21"/>
      <c r="E54" s="22"/>
      <c r="F54" s="3"/>
      <c r="G54" s="3"/>
      <c r="H54" s="3"/>
      <c r="I54" s="3"/>
      <c r="J54" s="3"/>
      <c r="K54" s="3"/>
      <c r="L54" s="3"/>
    </row>
    <row r="55" spans="1:12" ht="21.8" customHeight="1" x14ac:dyDescent="0.45">
      <c r="A55" s="23" t="str">
        <f>A3</f>
        <v>สำหรับรอบระยะเวลาสามเดือนสิ้นสุดวันที่ 30 กันยายน พ.ศ. 2567</v>
      </c>
      <c r="B55" s="23"/>
      <c r="C55" s="23"/>
      <c r="D55" s="23"/>
      <c r="E55" s="24"/>
      <c r="F55" s="6"/>
      <c r="G55" s="6"/>
      <c r="H55" s="6"/>
      <c r="I55" s="6"/>
      <c r="J55" s="6"/>
      <c r="K55" s="6"/>
      <c r="L55" s="6"/>
    </row>
    <row r="56" spans="1:12" ht="21.8" customHeight="1" x14ac:dyDescent="0.45">
      <c r="A56" s="2"/>
      <c r="B56" s="2"/>
      <c r="C56" s="2"/>
      <c r="D56" s="2"/>
      <c r="E56" s="22"/>
      <c r="F56" s="3"/>
      <c r="G56" s="3"/>
      <c r="H56" s="3"/>
      <c r="I56" s="3"/>
      <c r="J56" s="3"/>
      <c r="K56" s="3"/>
      <c r="L56" s="3"/>
    </row>
    <row r="57" spans="1:12" ht="21.8" customHeight="1" x14ac:dyDescent="0.45">
      <c r="A57" s="2"/>
      <c r="B57" s="2"/>
      <c r="C57" s="2"/>
      <c r="D57" s="2"/>
      <c r="E57" s="22"/>
      <c r="F57" s="173" t="s">
        <v>3</v>
      </c>
      <c r="G57" s="170"/>
      <c r="H57" s="170"/>
      <c r="I57" s="3"/>
      <c r="J57" s="173" t="s">
        <v>4</v>
      </c>
      <c r="K57" s="170"/>
      <c r="L57" s="170"/>
    </row>
    <row r="58" spans="1:12" ht="21.8" customHeight="1" x14ac:dyDescent="0.45">
      <c r="A58" s="2"/>
      <c r="B58" s="2"/>
      <c r="C58" s="2"/>
      <c r="D58" s="2"/>
      <c r="E58" s="25"/>
      <c r="F58" s="9" t="s">
        <v>9</v>
      </c>
      <c r="G58" s="25"/>
      <c r="H58" s="9" t="s">
        <v>10</v>
      </c>
      <c r="I58" s="9"/>
      <c r="J58" s="9" t="s">
        <v>9</v>
      </c>
      <c r="K58" s="25"/>
      <c r="L58" s="9" t="s">
        <v>10</v>
      </c>
    </row>
    <row r="59" spans="1:12" ht="21.8" customHeight="1" x14ac:dyDescent="0.45">
      <c r="A59" s="2"/>
      <c r="B59" s="2"/>
      <c r="C59" s="2"/>
      <c r="D59" s="2"/>
      <c r="E59" s="25"/>
      <c r="F59" s="13" t="s">
        <v>12</v>
      </c>
      <c r="G59" s="9"/>
      <c r="H59" s="13" t="s">
        <v>12</v>
      </c>
      <c r="I59" s="9"/>
      <c r="J59" s="13" t="s">
        <v>12</v>
      </c>
      <c r="K59" s="9"/>
      <c r="L59" s="13" t="s">
        <v>12</v>
      </c>
    </row>
    <row r="60" spans="1:12" ht="21.8" customHeight="1" x14ac:dyDescent="0.45">
      <c r="A60" s="39"/>
      <c r="B60" s="39"/>
      <c r="C60" s="39"/>
      <c r="D60" s="39"/>
      <c r="E60" s="40"/>
      <c r="F60" s="41"/>
      <c r="G60" s="42"/>
      <c r="H60" s="42"/>
      <c r="I60" s="42"/>
      <c r="J60" s="41"/>
      <c r="K60" s="42"/>
      <c r="L60" s="42"/>
    </row>
    <row r="61" spans="1:12" ht="21.8" customHeight="1" x14ac:dyDescent="0.45">
      <c r="A61" s="1" t="s">
        <v>120</v>
      </c>
      <c r="B61" s="1"/>
      <c r="C61" s="1"/>
      <c r="D61" s="1"/>
      <c r="E61" s="26"/>
      <c r="F61" s="43"/>
      <c r="G61" s="9"/>
      <c r="H61" s="9"/>
      <c r="I61" s="37"/>
      <c r="J61" s="43"/>
      <c r="K61" s="9"/>
      <c r="L61" s="9"/>
    </row>
    <row r="62" spans="1:12" ht="21.8" customHeight="1" x14ac:dyDescent="0.45">
      <c r="A62" s="27"/>
      <c r="B62" s="27" t="s">
        <v>121</v>
      </c>
      <c r="C62" s="27"/>
      <c r="D62" s="27"/>
      <c r="E62" s="26"/>
      <c r="F62" s="14">
        <v>459199531</v>
      </c>
      <c r="G62" s="3"/>
      <c r="H62" s="3">
        <v>622768785</v>
      </c>
      <c r="I62" s="3"/>
      <c r="J62" s="14">
        <v>-5843456</v>
      </c>
      <c r="K62" s="3"/>
      <c r="L62" s="3">
        <v>-93868685</v>
      </c>
    </row>
    <row r="63" spans="1:12" ht="21.8" customHeight="1" x14ac:dyDescent="0.45">
      <c r="A63" s="27"/>
      <c r="B63" s="27" t="s">
        <v>122</v>
      </c>
      <c r="C63" s="27"/>
      <c r="D63" s="27"/>
      <c r="E63" s="26"/>
      <c r="F63" s="15">
        <v>41893880</v>
      </c>
      <c r="G63" s="28"/>
      <c r="H63" s="6">
        <v>176284554</v>
      </c>
      <c r="I63" s="28"/>
      <c r="J63" s="15">
        <v>0</v>
      </c>
      <c r="K63" s="37"/>
      <c r="L63" s="6">
        <v>0</v>
      </c>
    </row>
    <row r="64" spans="1:12" ht="5.95" customHeight="1" x14ac:dyDescent="0.45">
      <c r="A64" s="21"/>
      <c r="B64" s="21"/>
      <c r="C64" s="21"/>
      <c r="D64" s="21"/>
      <c r="E64" s="26"/>
      <c r="F64" s="14"/>
      <c r="G64" s="3"/>
      <c r="H64" s="3"/>
      <c r="I64" s="3"/>
      <c r="J64" s="14"/>
      <c r="K64" s="22"/>
      <c r="L64" s="3"/>
    </row>
    <row r="65" spans="1:12" ht="21.8" customHeight="1" thickBot="1" x14ac:dyDescent="0.5">
      <c r="A65" s="21"/>
      <c r="B65" s="21"/>
      <c r="C65" s="21"/>
      <c r="D65" s="21"/>
      <c r="E65" s="26"/>
      <c r="F65" s="18">
        <f>SUM(F62:F63)</f>
        <v>501093411</v>
      </c>
      <c r="G65" s="3"/>
      <c r="H65" s="74">
        <f>SUM(H62:H63)</f>
        <v>799053339</v>
      </c>
      <c r="I65" s="3"/>
      <c r="J65" s="18">
        <f>SUM(J62:J63)</f>
        <v>-5843456</v>
      </c>
      <c r="K65" s="37"/>
      <c r="L65" s="74">
        <f>SUM(L62:L63)</f>
        <v>-93868685</v>
      </c>
    </row>
    <row r="66" spans="1:12" ht="21.8" customHeight="1" thickTop="1" x14ac:dyDescent="0.45">
      <c r="A66" s="44"/>
      <c r="B66" s="44"/>
      <c r="C66" s="44"/>
      <c r="D66" s="44"/>
      <c r="E66" s="26"/>
      <c r="F66" s="43"/>
      <c r="G66" s="9"/>
      <c r="H66" s="9"/>
      <c r="I66" s="9"/>
      <c r="J66" s="43"/>
      <c r="K66" s="3"/>
      <c r="L66" s="3"/>
    </row>
    <row r="67" spans="1:12" ht="21.6" customHeight="1" x14ac:dyDescent="0.45">
      <c r="A67" s="1" t="s">
        <v>123</v>
      </c>
      <c r="B67" s="1"/>
      <c r="C67" s="1"/>
      <c r="D67" s="1"/>
      <c r="E67" s="26"/>
      <c r="F67" s="14"/>
      <c r="G67" s="3"/>
      <c r="H67" s="3"/>
      <c r="I67" s="3"/>
      <c r="J67" s="14"/>
      <c r="K67" s="3"/>
      <c r="L67" s="3"/>
    </row>
    <row r="68" spans="1:12" ht="21.8" customHeight="1" x14ac:dyDescent="0.45">
      <c r="A68" s="27"/>
      <c r="B68" s="27" t="s">
        <v>121</v>
      </c>
      <c r="C68" s="27"/>
      <c r="D68" s="27"/>
      <c r="E68" s="26"/>
      <c r="F68" s="14">
        <v>1439283096</v>
      </c>
      <c r="G68" s="3"/>
      <c r="H68" s="3">
        <v>386194509</v>
      </c>
      <c r="I68" s="3"/>
      <c r="J68" s="14">
        <v>1084972466</v>
      </c>
      <c r="K68" s="22"/>
      <c r="L68" s="3">
        <v>-296315499</v>
      </c>
    </row>
    <row r="69" spans="1:12" ht="21.8" customHeight="1" x14ac:dyDescent="0.45">
      <c r="A69" s="27"/>
      <c r="B69" s="27" t="s">
        <v>122</v>
      </c>
      <c r="C69" s="27"/>
      <c r="D69" s="27"/>
      <c r="E69" s="26"/>
      <c r="F69" s="15">
        <v>43213505</v>
      </c>
      <c r="G69" s="28"/>
      <c r="H69" s="6">
        <v>191914736</v>
      </c>
      <c r="I69" s="28"/>
      <c r="J69" s="15">
        <v>0</v>
      </c>
      <c r="K69" s="22"/>
      <c r="L69" s="6">
        <v>0</v>
      </c>
    </row>
    <row r="70" spans="1:12" ht="5.95" customHeight="1" x14ac:dyDescent="0.45">
      <c r="A70" s="21"/>
      <c r="B70" s="21"/>
      <c r="C70" s="21"/>
      <c r="D70" s="21"/>
      <c r="E70" s="26"/>
      <c r="F70" s="14"/>
      <c r="G70" s="3"/>
      <c r="H70" s="3"/>
      <c r="I70" s="3"/>
      <c r="J70" s="14"/>
      <c r="K70" s="22"/>
      <c r="L70" s="3"/>
    </row>
    <row r="71" spans="1:12" ht="21.8" customHeight="1" thickBot="1" x14ac:dyDescent="0.5">
      <c r="A71" s="21"/>
      <c r="B71" s="21"/>
      <c r="C71" s="21"/>
      <c r="D71" s="21"/>
      <c r="E71" s="26"/>
      <c r="F71" s="18">
        <f>SUM(F68:F69)</f>
        <v>1482496601</v>
      </c>
      <c r="G71" s="3"/>
      <c r="H71" s="74">
        <f>SUM(H68:H69)</f>
        <v>578109245</v>
      </c>
      <c r="I71" s="3"/>
      <c r="J71" s="18">
        <f>SUM(J68:J69)</f>
        <v>1084972466</v>
      </c>
      <c r="K71" s="22"/>
      <c r="L71" s="74">
        <f>SUM(L68:L69)</f>
        <v>-296315499</v>
      </c>
    </row>
    <row r="72" spans="1:12" ht="21.8" customHeight="1" thickTop="1" x14ac:dyDescent="0.45">
      <c r="A72" s="44"/>
      <c r="B72" s="44"/>
      <c r="C72" s="44"/>
      <c r="D72" s="44"/>
      <c r="E72" s="26"/>
      <c r="F72" s="43"/>
      <c r="G72" s="9"/>
      <c r="H72" s="9"/>
      <c r="I72" s="9"/>
      <c r="J72" s="43"/>
      <c r="K72" s="37"/>
      <c r="L72" s="9"/>
    </row>
    <row r="73" spans="1:12" ht="21.8" customHeight="1" x14ac:dyDescent="0.45">
      <c r="A73" s="1" t="s">
        <v>124</v>
      </c>
      <c r="B73" s="1"/>
      <c r="C73" s="1"/>
      <c r="D73" s="1"/>
      <c r="E73" s="26"/>
      <c r="F73" s="14"/>
      <c r="G73" s="3"/>
      <c r="H73" s="3"/>
      <c r="I73" s="3"/>
      <c r="J73" s="14"/>
      <c r="K73" s="22"/>
      <c r="L73" s="3"/>
    </row>
    <row r="74" spans="1:12" ht="21.8" customHeight="1" thickBot="1" x14ac:dyDescent="0.5">
      <c r="A74" s="27"/>
      <c r="B74" s="27" t="s">
        <v>125</v>
      </c>
      <c r="C74" s="27"/>
      <c r="D74" s="27"/>
      <c r="E74" s="26"/>
      <c r="F74" s="166">
        <v>3.0700000000000002E-2</v>
      </c>
      <c r="G74" s="145"/>
      <c r="H74" s="167">
        <v>4.1665596654720319E-2</v>
      </c>
      <c r="I74" s="145"/>
      <c r="J74" s="166">
        <v>-4.0000000000000002E-4</v>
      </c>
      <c r="K74" s="146"/>
      <c r="L74" s="167">
        <v>-6.2801714888760761E-3</v>
      </c>
    </row>
    <row r="75" spans="1:12" ht="21.8" customHeight="1" thickTop="1" x14ac:dyDescent="0.45">
      <c r="A75" s="27"/>
      <c r="B75" s="27"/>
      <c r="C75" s="27"/>
      <c r="D75" s="27"/>
      <c r="E75" s="26"/>
      <c r="F75" s="47"/>
      <c r="G75" s="45"/>
      <c r="H75" s="47"/>
      <c r="I75" s="46"/>
      <c r="J75" s="47"/>
      <c r="K75" s="45"/>
      <c r="L75" s="47"/>
    </row>
    <row r="76" spans="1:12" ht="21.8" customHeight="1" x14ac:dyDescent="0.45">
      <c r="A76" s="27"/>
      <c r="B76" s="27"/>
      <c r="C76" s="27"/>
      <c r="D76" s="27"/>
      <c r="E76" s="26"/>
      <c r="F76" s="38"/>
      <c r="G76" s="9"/>
      <c r="H76" s="38"/>
      <c r="I76" s="37"/>
      <c r="J76" s="38"/>
      <c r="K76" s="9"/>
      <c r="L76" s="38"/>
    </row>
    <row r="77" spans="1:12" ht="19.45" x14ac:dyDescent="0.45">
      <c r="A77" s="27"/>
      <c r="B77" s="27"/>
      <c r="C77" s="27"/>
      <c r="D77" s="27"/>
      <c r="E77" s="26"/>
      <c r="F77" s="38"/>
      <c r="G77" s="9"/>
      <c r="H77" s="38"/>
      <c r="I77" s="37"/>
      <c r="J77" s="38"/>
      <c r="K77" s="9"/>
      <c r="L77" s="38"/>
    </row>
    <row r="78" spans="1:12" ht="19.45" x14ac:dyDescent="0.45">
      <c r="A78" s="27"/>
      <c r="B78" s="27"/>
      <c r="C78" s="27"/>
      <c r="D78" s="27"/>
      <c r="E78" s="26"/>
      <c r="F78" s="38"/>
      <c r="G78" s="9"/>
      <c r="H78" s="38"/>
      <c r="I78" s="37"/>
      <c r="J78" s="38"/>
      <c r="K78" s="9"/>
      <c r="L78" s="38"/>
    </row>
    <row r="79" spans="1:12" ht="19.45" x14ac:dyDescent="0.45">
      <c r="A79" s="27"/>
      <c r="B79" s="27"/>
      <c r="C79" s="27"/>
      <c r="D79" s="27"/>
      <c r="E79" s="26"/>
      <c r="F79" s="38"/>
      <c r="G79" s="9"/>
      <c r="H79" s="38"/>
      <c r="I79" s="37"/>
      <c r="J79" s="38"/>
      <c r="K79" s="9"/>
      <c r="L79" s="38"/>
    </row>
    <row r="80" spans="1:12" ht="19.45" x14ac:dyDescent="0.45">
      <c r="A80" s="27"/>
      <c r="B80" s="27"/>
      <c r="C80" s="27"/>
      <c r="D80" s="27"/>
      <c r="E80" s="26"/>
      <c r="F80" s="38"/>
      <c r="G80" s="9"/>
      <c r="H80" s="38"/>
      <c r="I80" s="37"/>
      <c r="J80" s="38"/>
      <c r="K80" s="9"/>
      <c r="L80" s="38"/>
    </row>
    <row r="81" spans="1:12" ht="19.45" x14ac:dyDescent="0.45">
      <c r="A81" s="27"/>
      <c r="B81" s="27"/>
      <c r="C81" s="27"/>
      <c r="D81" s="27"/>
      <c r="E81" s="26"/>
      <c r="F81" s="38"/>
      <c r="G81" s="9"/>
      <c r="H81" s="38"/>
      <c r="I81" s="37"/>
      <c r="J81" s="38"/>
      <c r="K81" s="9"/>
      <c r="L81" s="38"/>
    </row>
    <row r="82" spans="1:12" ht="19.45" x14ac:dyDescent="0.45">
      <c r="A82" s="27"/>
      <c r="B82" s="27"/>
      <c r="C82" s="27"/>
      <c r="D82" s="27"/>
      <c r="E82" s="26"/>
      <c r="F82" s="38"/>
      <c r="G82" s="9"/>
      <c r="H82" s="38"/>
      <c r="I82" s="37"/>
      <c r="J82" s="38"/>
      <c r="K82" s="9"/>
      <c r="L82" s="38"/>
    </row>
    <row r="83" spans="1:12" ht="19.45" x14ac:dyDescent="0.45">
      <c r="A83" s="27"/>
      <c r="B83" s="27"/>
      <c r="C83" s="27"/>
      <c r="D83" s="27"/>
      <c r="E83" s="26"/>
      <c r="F83" s="38"/>
      <c r="G83" s="9"/>
      <c r="H83" s="38"/>
      <c r="I83" s="37"/>
      <c r="J83" s="38"/>
      <c r="K83" s="9"/>
      <c r="L83" s="38"/>
    </row>
    <row r="84" spans="1:12" ht="19.45" x14ac:dyDescent="0.45">
      <c r="A84" s="27"/>
      <c r="B84" s="27"/>
      <c r="C84" s="27"/>
      <c r="D84" s="27"/>
      <c r="E84" s="26"/>
      <c r="F84" s="38"/>
      <c r="G84" s="9"/>
      <c r="H84" s="38"/>
      <c r="I84" s="37"/>
      <c r="J84" s="38"/>
      <c r="K84" s="9"/>
      <c r="L84" s="38"/>
    </row>
    <row r="85" spans="1:12" ht="19.45" x14ac:dyDescent="0.45">
      <c r="A85" s="27"/>
      <c r="B85" s="27"/>
      <c r="C85" s="27"/>
      <c r="D85" s="27"/>
      <c r="E85" s="26"/>
      <c r="F85" s="38"/>
      <c r="G85" s="9"/>
      <c r="H85" s="38"/>
      <c r="I85" s="37"/>
      <c r="J85" s="38"/>
      <c r="K85" s="9"/>
      <c r="L85" s="38"/>
    </row>
    <row r="87" spans="1:12" ht="19.45" x14ac:dyDescent="0.45">
      <c r="A87" s="27"/>
      <c r="B87" s="27"/>
      <c r="C87" s="27"/>
      <c r="D87" s="27"/>
      <c r="E87" s="26"/>
      <c r="F87" s="38"/>
      <c r="G87" s="9"/>
      <c r="H87" s="38"/>
      <c r="I87" s="37"/>
      <c r="J87" s="38"/>
      <c r="K87" s="9"/>
      <c r="L87" s="38"/>
    </row>
    <row r="88" spans="1:12" ht="19.45" x14ac:dyDescent="0.45">
      <c r="A88" s="27"/>
      <c r="B88" s="27"/>
      <c r="C88" s="27"/>
      <c r="D88" s="27"/>
      <c r="E88" s="26"/>
      <c r="F88" s="38"/>
      <c r="G88" s="9"/>
      <c r="H88" s="38"/>
      <c r="I88" s="37"/>
      <c r="J88" s="38"/>
      <c r="K88" s="9"/>
      <c r="L88" s="38"/>
    </row>
    <row r="89" spans="1:12" ht="19.45" x14ac:dyDescent="0.45">
      <c r="A89" s="27"/>
      <c r="B89" s="27"/>
      <c r="C89" s="27"/>
      <c r="D89" s="27"/>
      <c r="E89" s="26"/>
      <c r="F89" s="38"/>
      <c r="G89" s="9"/>
      <c r="H89" s="38"/>
      <c r="I89" s="37"/>
      <c r="J89" s="38"/>
      <c r="K89" s="9"/>
      <c r="L89" s="38"/>
    </row>
    <row r="90" spans="1:12" ht="19.45" x14ac:dyDescent="0.45">
      <c r="A90" s="27"/>
      <c r="B90" s="27"/>
      <c r="C90" s="27"/>
      <c r="D90" s="27"/>
      <c r="E90" s="26"/>
      <c r="F90" s="38"/>
      <c r="G90" s="9"/>
      <c r="H90" s="38"/>
      <c r="I90" s="37"/>
      <c r="J90" s="38"/>
      <c r="K90" s="9"/>
      <c r="L90" s="38"/>
    </row>
    <row r="91" spans="1:12" ht="19.45" x14ac:dyDescent="0.45">
      <c r="A91" s="27"/>
      <c r="B91" s="27"/>
      <c r="C91" s="27"/>
      <c r="D91" s="27"/>
      <c r="E91" s="26"/>
      <c r="F91" s="38"/>
      <c r="G91" s="9"/>
      <c r="H91" s="38"/>
      <c r="I91" s="37"/>
      <c r="J91" s="38"/>
      <c r="K91" s="9"/>
      <c r="L91" s="38"/>
    </row>
    <row r="92" spans="1:12" ht="19.45" x14ac:dyDescent="0.45">
      <c r="A92" s="27"/>
      <c r="B92" s="27"/>
      <c r="C92" s="27"/>
      <c r="D92" s="27"/>
      <c r="E92" s="26"/>
      <c r="F92" s="38"/>
      <c r="G92" s="9"/>
      <c r="H92" s="38"/>
      <c r="I92" s="37"/>
      <c r="J92" s="38"/>
      <c r="K92" s="9"/>
      <c r="L92" s="38"/>
    </row>
    <row r="93" spans="1:12" ht="19.45" x14ac:dyDescent="0.45">
      <c r="A93" s="27"/>
      <c r="B93" s="27"/>
      <c r="C93" s="27"/>
      <c r="D93" s="27"/>
      <c r="E93" s="26"/>
      <c r="F93" s="38"/>
      <c r="G93" s="9"/>
      <c r="H93" s="38"/>
      <c r="I93" s="37"/>
      <c r="J93" s="38"/>
      <c r="K93" s="9"/>
      <c r="L93" s="38"/>
    </row>
    <row r="94" spans="1:12" ht="19.45" x14ac:dyDescent="0.45">
      <c r="A94" s="27"/>
      <c r="B94" s="27"/>
      <c r="C94" s="27"/>
      <c r="D94" s="27"/>
      <c r="E94" s="26"/>
      <c r="F94" s="38"/>
      <c r="G94" s="9"/>
      <c r="H94" s="38"/>
      <c r="I94" s="37"/>
      <c r="J94" s="38"/>
      <c r="K94" s="9"/>
      <c r="L94" s="38"/>
    </row>
    <row r="95" spans="1:12" ht="14.25" customHeight="1" x14ac:dyDescent="0.45">
      <c r="A95" s="27"/>
      <c r="B95" s="27"/>
      <c r="C95" s="27"/>
      <c r="D95" s="27"/>
      <c r="E95" s="26"/>
      <c r="F95" s="38"/>
      <c r="G95" s="9"/>
      <c r="H95" s="38"/>
      <c r="I95" s="37"/>
      <c r="J95" s="38"/>
      <c r="K95" s="9"/>
      <c r="L95" s="38"/>
    </row>
    <row r="96" spans="1:12" ht="22.4" customHeight="1" x14ac:dyDescent="0.45">
      <c r="A96" s="60" t="str">
        <f>A52</f>
        <v>หมายเหตุประกอบข้อมูลทางการเงินเป็นส่วนหนึ่งของข้อมูลทางการเงินระหว่างกาลนี้</v>
      </c>
      <c r="B96" s="60"/>
      <c r="C96" s="60"/>
      <c r="D96" s="60"/>
      <c r="E96" s="60"/>
      <c r="F96" s="60"/>
      <c r="G96" s="60"/>
      <c r="H96" s="60"/>
      <c r="I96" s="60"/>
      <c r="J96" s="60"/>
      <c r="K96" s="60"/>
      <c r="L96" s="60"/>
    </row>
  </sheetData>
  <mergeCells count="4">
    <mergeCell ref="F5:H5"/>
    <mergeCell ref="J5:L5"/>
    <mergeCell ref="F57:H57"/>
    <mergeCell ref="J57:L57"/>
  </mergeCells>
  <pageMargins left="0.8" right="0.5" top="0.5" bottom="0.6" header="0.49" footer="0.4"/>
  <pageSetup paperSize="9" scale="88" firstPageNumber="5" fitToHeight="2" orientation="portrait" useFirstPageNumber="1" horizontalDpi="1200" verticalDpi="1200" r:id="rId1"/>
  <headerFooter>
    <oddFooter>&amp;R&amp;"Browallia New,Regular"&amp;13&amp;P</oddFooter>
  </headerFooter>
  <rowBreaks count="1" manualBreakCount="1">
    <brk id="52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284C4B-268E-4E91-89B5-8B1358B16C72}">
  <dimension ref="A1:M96"/>
  <sheetViews>
    <sheetView topLeftCell="A97" zoomScale="110" zoomScaleNormal="110" zoomScaleSheetLayoutView="105" workbookViewId="0">
      <selection activeCell="A93" sqref="A93:XFD93"/>
    </sheetView>
  </sheetViews>
  <sheetFormatPr defaultColWidth="9.109375" defaultRowHeight="21.8" customHeight="1" x14ac:dyDescent="0.45"/>
  <cols>
    <col min="1" max="3" width="1.44140625" style="17" customWidth="1"/>
    <col min="4" max="4" width="31" style="17" customWidth="1"/>
    <col min="5" max="5" width="8.88671875" style="17" bestFit="1" customWidth="1"/>
    <col min="6" max="6" width="0.5546875" style="17" customWidth="1"/>
    <col min="7" max="7" width="13.44140625" style="17" customWidth="1"/>
    <col min="8" max="8" width="0.5546875" style="17" customWidth="1"/>
    <col min="9" max="9" width="13.44140625" style="17" customWidth="1"/>
    <col min="10" max="10" width="0.5546875" style="17" customWidth="1"/>
    <col min="11" max="11" width="13.44140625" style="17" customWidth="1"/>
    <col min="12" max="12" width="0.5546875" style="17" customWidth="1"/>
    <col min="13" max="13" width="13.44140625" style="17" customWidth="1"/>
    <col min="14" max="16384" width="9.109375" style="17"/>
  </cols>
  <sheetData>
    <row r="1" spans="1:13" ht="21.8" customHeight="1" x14ac:dyDescent="0.45">
      <c r="A1" s="1" t="s">
        <v>0</v>
      </c>
      <c r="B1" s="21"/>
      <c r="C1" s="21"/>
      <c r="D1" s="21"/>
      <c r="E1" s="22"/>
      <c r="F1" s="22"/>
      <c r="G1" s="3"/>
      <c r="H1" s="3"/>
      <c r="I1" s="3"/>
      <c r="J1" s="3"/>
      <c r="K1" s="3"/>
      <c r="L1" s="3"/>
      <c r="M1" s="3"/>
    </row>
    <row r="2" spans="1:13" ht="21.8" customHeight="1" x14ac:dyDescent="0.45">
      <c r="A2" s="1" t="s">
        <v>88</v>
      </c>
      <c r="B2" s="21"/>
      <c r="C2" s="21"/>
      <c r="D2" s="21"/>
      <c r="E2" s="22"/>
      <c r="F2" s="22"/>
      <c r="G2" s="3"/>
      <c r="H2" s="3"/>
      <c r="I2" s="3"/>
      <c r="J2" s="3"/>
      <c r="K2" s="3"/>
      <c r="L2" s="3"/>
      <c r="M2" s="3"/>
    </row>
    <row r="3" spans="1:13" ht="21.8" customHeight="1" x14ac:dyDescent="0.45">
      <c r="A3" s="86" t="s">
        <v>126</v>
      </c>
      <c r="B3" s="23"/>
      <c r="C3" s="23"/>
      <c r="D3" s="23"/>
      <c r="E3" s="24"/>
      <c r="F3" s="24"/>
      <c r="G3" s="6"/>
      <c r="H3" s="6"/>
      <c r="I3" s="6"/>
      <c r="J3" s="6"/>
      <c r="K3" s="6"/>
      <c r="L3" s="6"/>
      <c r="M3" s="6"/>
    </row>
    <row r="4" spans="1:13" ht="19.45" customHeight="1" x14ac:dyDescent="0.45">
      <c r="A4" s="2"/>
      <c r="B4" s="2"/>
      <c r="C4" s="2"/>
      <c r="D4" s="2"/>
      <c r="E4" s="22"/>
      <c r="F4" s="22"/>
      <c r="G4" s="3"/>
      <c r="H4" s="3"/>
      <c r="I4" s="3"/>
      <c r="J4" s="3"/>
      <c r="K4" s="3"/>
      <c r="L4" s="3"/>
      <c r="M4" s="3"/>
    </row>
    <row r="5" spans="1:13" ht="19.45" customHeight="1" x14ac:dyDescent="0.45">
      <c r="A5" s="2"/>
      <c r="B5" s="2"/>
      <c r="C5" s="2"/>
      <c r="D5" s="2"/>
      <c r="E5" s="22"/>
      <c r="F5" s="22"/>
      <c r="G5" s="173" t="s">
        <v>3</v>
      </c>
      <c r="H5" s="170"/>
      <c r="I5" s="170"/>
      <c r="J5" s="3"/>
      <c r="K5" s="173" t="s">
        <v>4</v>
      </c>
      <c r="L5" s="170"/>
      <c r="M5" s="170"/>
    </row>
    <row r="6" spans="1:13" ht="19.45" customHeight="1" x14ac:dyDescent="0.45">
      <c r="A6" s="2"/>
      <c r="B6" s="2"/>
      <c r="C6" s="2"/>
      <c r="D6" s="2"/>
      <c r="E6" s="25"/>
      <c r="F6" s="25"/>
      <c r="G6" s="9" t="s">
        <v>9</v>
      </c>
      <c r="H6" s="25"/>
      <c r="I6" s="9" t="s">
        <v>10</v>
      </c>
      <c r="J6" s="9"/>
      <c r="K6" s="9" t="s">
        <v>9</v>
      </c>
      <c r="L6" s="25"/>
      <c r="M6" s="9" t="s">
        <v>10</v>
      </c>
    </row>
    <row r="7" spans="1:13" ht="19.45" customHeight="1" x14ac:dyDescent="0.45">
      <c r="A7" s="2"/>
      <c r="B7" s="2"/>
      <c r="C7" s="2"/>
      <c r="D7" s="2"/>
      <c r="E7" s="95" t="s">
        <v>11</v>
      </c>
      <c r="F7" s="25"/>
      <c r="G7" s="13" t="s">
        <v>12</v>
      </c>
      <c r="H7" s="9"/>
      <c r="I7" s="13" t="s">
        <v>12</v>
      </c>
      <c r="J7" s="9"/>
      <c r="K7" s="13" t="s">
        <v>12</v>
      </c>
      <c r="L7" s="9"/>
      <c r="M7" s="13" t="s">
        <v>12</v>
      </c>
    </row>
    <row r="8" spans="1:13" ht="5.95" customHeight="1" x14ac:dyDescent="0.45">
      <c r="A8" s="27"/>
      <c r="B8" s="27"/>
      <c r="C8" s="27"/>
      <c r="D8" s="27"/>
      <c r="E8" s="25"/>
      <c r="F8" s="25"/>
      <c r="G8" s="14"/>
      <c r="H8" s="3"/>
      <c r="I8" s="3"/>
      <c r="J8" s="3"/>
      <c r="K8" s="14"/>
      <c r="L8" s="3"/>
      <c r="M8" s="3"/>
    </row>
    <row r="9" spans="1:13" ht="19.45" customHeight="1" x14ac:dyDescent="0.45">
      <c r="A9" s="27" t="s">
        <v>90</v>
      </c>
      <c r="B9" s="27"/>
      <c r="C9" s="27"/>
      <c r="D9" s="27"/>
      <c r="E9" s="25"/>
      <c r="F9" s="25"/>
      <c r="G9" s="14">
        <v>1891632974</v>
      </c>
      <c r="H9" s="3"/>
      <c r="I9" s="3">
        <v>1620630655</v>
      </c>
      <c r="J9" s="3"/>
      <c r="K9" s="80">
        <v>163948677</v>
      </c>
      <c r="L9" s="22"/>
      <c r="M9" s="16">
        <v>152439614</v>
      </c>
    </row>
    <row r="10" spans="1:13" ht="19.45" customHeight="1" x14ac:dyDescent="0.45">
      <c r="A10" s="27" t="s">
        <v>91</v>
      </c>
      <c r="B10" s="27"/>
      <c r="C10" s="27"/>
      <c r="D10" s="27"/>
      <c r="E10" s="25"/>
      <c r="F10" s="25"/>
      <c r="G10" s="14">
        <v>4021169306</v>
      </c>
      <c r="H10" s="28"/>
      <c r="I10" s="3">
        <v>3573028208</v>
      </c>
      <c r="J10" s="28"/>
      <c r="K10" s="80">
        <v>688558</v>
      </c>
      <c r="L10" s="22"/>
      <c r="M10" s="3">
        <v>180000</v>
      </c>
    </row>
    <row r="11" spans="1:13" ht="19.45" customHeight="1" x14ac:dyDescent="0.45">
      <c r="A11" s="27" t="s">
        <v>92</v>
      </c>
      <c r="B11" s="27"/>
      <c r="C11" s="27"/>
      <c r="D11" s="27"/>
      <c r="E11" s="26"/>
      <c r="F11" s="26"/>
      <c r="G11" s="14">
        <v>1738014750</v>
      </c>
      <c r="H11" s="28"/>
      <c r="I11" s="3">
        <v>1650289920</v>
      </c>
      <c r="J11" s="28"/>
      <c r="K11" s="80">
        <v>0</v>
      </c>
      <c r="L11" s="22"/>
      <c r="M11" s="3">
        <v>0</v>
      </c>
    </row>
    <row r="12" spans="1:13" ht="19.45" customHeight="1" x14ac:dyDescent="0.45">
      <c r="A12" s="29" t="s">
        <v>93</v>
      </c>
      <c r="B12" s="2"/>
      <c r="C12" s="2"/>
      <c r="D12" s="2"/>
      <c r="E12" s="26"/>
      <c r="F12" s="26"/>
      <c r="G12" s="14">
        <v>-953968106</v>
      </c>
      <c r="H12" s="3"/>
      <c r="I12" s="3">
        <v>-814576864</v>
      </c>
      <c r="J12" s="3"/>
      <c r="K12" s="80">
        <v>-111750184</v>
      </c>
      <c r="L12" s="22"/>
      <c r="M12" s="16">
        <v>-106531480</v>
      </c>
    </row>
    <row r="13" spans="1:13" ht="19.45" customHeight="1" x14ac:dyDescent="0.45">
      <c r="A13" s="2" t="s">
        <v>94</v>
      </c>
      <c r="B13" s="2"/>
      <c r="C13" s="2"/>
      <c r="D13" s="2"/>
      <c r="E13" s="26"/>
      <c r="F13" s="26"/>
      <c r="G13" s="14">
        <v>-1659690139</v>
      </c>
      <c r="H13" s="28"/>
      <c r="I13" s="3">
        <v>-1771538183</v>
      </c>
      <c r="J13" s="28"/>
      <c r="K13" s="80">
        <v>-625962</v>
      </c>
      <c r="L13" s="22"/>
      <c r="M13" s="3">
        <v>-162000</v>
      </c>
    </row>
    <row r="14" spans="1:13" ht="19.45" customHeight="1" x14ac:dyDescent="0.45">
      <c r="A14" s="2" t="s">
        <v>95</v>
      </c>
      <c r="B14" s="2"/>
      <c r="C14" s="2"/>
      <c r="D14" s="2"/>
      <c r="E14" s="26"/>
      <c r="F14" s="26"/>
      <c r="G14" s="15">
        <v>-1006873152</v>
      </c>
      <c r="H14" s="28"/>
      <c r="I14" s="6">
        <v>-983633335</v>
      </c>
      <c r="J14" s="28"/>
      <c r="K14" s="141">
        <v>0</v>
      </c>
      <c r="L14" s="22"/>
      <c r="M14" s="6">
        <v>0</v>
      </c>
    </row>
    <row r="15" spans="1:13" ht="5.95" customHeight="1" x14ac:dyDescent="0.45">
      <c r="A15" s="27"/>
      <c r="B15" s="27"/>
      <c r="C15" s="27"/>
      <c r="D15" s="27"/>
      <c r="E15" s="22"/>
      <c r="F15" s="22"/>
      <c r="G15" s="14"/>
      <c r="H15" s="3"/>
      <c r="I15" s="3"/>
      <c r="J15" s="3"/>
      <c r="K15" s="80"/>
      <c r="L15" s="22"/>
      <c r="M15" s="3"/>
    </row>
    <row r="16" spans="1:13" ht="19.45" customHeight="1" x14ac:dyDescent="0.45">
      <c r="A16" s="1" t="s">
        <v>96</v>
      </c>
      <c r="B16" s="1"/>
      <c r="C16" s="1"/>
      <c r="D16" s="1"/>
      <c r="E16" s="22"/>
      <c r="F16" s="22"/>
      <c r="G16" s="14">
        <f>SUM(G9:G14)</f>
        <v>4030285633</v>
      </c>
      <c r="H16" s="3"/>
      <c r="I16" s="3">
        <f>SUM(I9:I14)</f>
        <v>3274200401</v>
      </c>
      <c r="J16" s="3"/>
      <c r="K16" s="80">
        <f>SUM(K9:K14)</f>
        <v>52261089</v>
      </c>
      <c r="L16" s="22"/>
      <c r="M16" s="3">
        <f>SUM(M9:M14)</f>
        <v>45926134</v>
      </c>
    </row>
    <row r="17" spans="1:13" ht="19.45" customHeight="1" x14ac:dyDescent="0.45">
      <c r="A17" s="2" t="s">
        <v>127</v>
      </c>
      <c r="B17" s="2"/>
      <c r="C17" s="2"/>
      <c r="D17" s="2"/>
      <c r="E17" s="26"/>
      <c r="F17" s="26"/>
      <c r="G17" s="14">
        <v>750207913</v>
      </c>
      <c r="H17" s="3"/>
      <c r="I17" s="3">
        <v>790454595</v>
      </c>
      <c r="J17" s="3"/>
      <c r="K17" s="80">
        <v>2567499825</v>
      </c>
      <c r="L17" s="22"/>
      <c r="M17" s="3">
        <v>2262874349</v>
      </c>
    </row>
    <row r="18" spans="1:13" ht="19.45" customHeight="1" x14ac:dyDescent="0.45">
      <c r="A18" s="2" t="s">
        <v>98</v>
      </c>
      <c r="B18" s="2"/>
      <c r="C18" s="2"/>
      <c r="D18" s="2"/>
      <c r="E18" s="26"/>
      <c r="F18" s="26"/>
      <c r="G18" s="14">
        <v>-252941004</v>
      </c>
      <c r="H18" s="28"/>
      <c r="I18" s="3">
        <v>-238490481</v>
      </c>
      <c r="J18" s="28"/>
      <c r="K18" s="80">
        <v>0</v>
      </c>
      <c r="L18" s="22"/>
      <c r="M18" s="3">
        <v>0</v>
      </c>
    </row>
    <row r="19" spans="1:13" ht="19.45" customHeight="1" x14ac:dyDescent="0.45">
      <c r="A19" s="27" t="s">
        <v>99</v>
      </c>
      <c r="B19" s="27"/>
      <c r="C19" s="27"/>
      <c r="D19" s="27"/>
      <c r="E19" s="8"/>
      <c r="F19" s="8"/>
      <c r="G19" s="14">
        <v>-1064698745</v>
      </c>
      <c r="H19" s="3"/>
      <c r="I19" s="3">
        <v>-1050528031</v>
      </c>
      <c r="J19" s="3"/>
      <c r="K19" s="80">
        <v>-328468067</v>
      </c>
      <c r="L19" s="8"/>
      <c r="M19" s="3">
        <v>-311395112</v>
      </c>
    </row>
    <row r="20" spans="1:13" ht="19.45" customHeight="1" x14ac:dyDescent="0.45">
      <c r="A20" s="27" t="s">
        <v>100</v>
      </c>
      <c r="B20" s="27"/>
      <c r="C20" s="27"/>
      <c r="D20" s="27"/>
      <c r="E20" s="26"/>
      <c r="F20" s="26"/>
      <c r="G20" s="14">
        <v>-1031397799</v>
      </c>
      <c r="H20" s="3"/>
      <c r="I20" s="3">
        <v>-917241806</v>
      </c>
      <c r="J20" s="3"/>
      <c r="K20" s="80">
        <v>-644748129</v>
      </c>
      <c r="L20" s="22"/>
      <c r="M20" s="3">
        <v>-569155820</v>
      </c>
    </row>
    <row r="21" spans="1:13" ht="19.45" customHeight="1" x14ac:dyDescent="0.45">
      <c r="A21" s="27" t="s">
        <v>101</v>
      </c>
      <c r="B21" s="27"/>
      <c r="C21" s="27"/>
      <c r="D21" s="27"/>
      <c r="E21" s="12"/>
      <c r="F21" s="12"/>
      <c r="G21" s="15">
        <v>1553086121</v>
      </c>
      <c r="H21" s="28"/>
      <c r="I21" s="6">
        <v>799719238</v>
      </c>
      <c r="J21" s="28"/>
      <c r="K21" s="141">
        <v>0</v>
      </c>
      <c r="L21" s="22"/>
      <c r="M21" s="6">
        <v>0</v>
      </c>
    </row>
    <row r="22" spans="1:13" ht="5.95" customHeight="1" x14ac:dyDescent="0.45">
      <c r="A22" s="27"/>
      <c r="B22" s="27"/>
      <c r="C22" s="27"/>
      <c r="D22" s="27"/>
      <c r="E22" s="22"/>
      <c r="F22" s="22"/>
      <c r="G22" s="14"/>
      <c r="H22" s="3"/>
      <c r="I22" s="3"/>
      <c r="J22" s="3"/>
      <c r="K22" s="80"/>
      <c r="L22" s="22"/>
      <c r="M22" s="3"/>
    </row>
    <row r="23" spans="1:13" ht="19.45" customHeight="1" x14ac:dyDescent="0.45">
      <c r="A23" s="21" t="s">
        <v>128</v>
      </c>
      <c r="B23" s="21"/>
      <c r="C23" s="21"/>
      <c r="D23" s="21"/>
      <c r="E23" s="26"/>
      <c r="F23" s="26"/>
      <c r="G23" s="14">
        <f>SUM(G16:G21)</f>
        <v>3984542119</v>
      </c>
      <c r="H23" s="3"/>
      <c r="I23" s="3">
        <f>SUM(I16:I21)</f>
        <v>2658113916</v>
      </c>
      <c r="J23" s="3"/>
      <c r="K23" s="80">
        <f>SUM(K16:K21)</f>
        <v>1646544718</v>
      </c>
      <c r="L23" s="22"/>
      <c r="M23" s="3">
        <f>SUM(M16:M21)</f>
        <v>1428249551</v>
      </c>
    </row>
    <row r="24" spans="1:13" ht="19.45" customHeight="1" x14ac:dyDescent="0.45">
      <c r="A24" s="27" t="s">
        <v>103</v>
      </c>
      <c r="B24" s="27"/>
      <c r="C24" s="27"/>
      <c r="D24" s="27"/>
      <c r="E24" s="8">
        <v>16</v>
      </c>
      <c r="F24" s="8"/>
      <c r="G24" s="15">
        <v>-540091629</v>
      </c>
      <c r="H24" s="3"/>
      <c r="I24" s="6">
        <v>-222511040</v>
      </c>
      <c r="J24" s="3"/>
      <c r="K24" s="141">
        <v>-15332010</v>
      </c>
      <c r="L24" s="22"/>
      <c r="M24" s="6">
        <v>2433708</v>
      </c>
    </row>
    <row r="25" spans="1:13" ht="5.95" customHeight="1" x14ac:dyDescent="0.45">
      <c r="A25" s="27"/>
      <c r="B25" s="27"/>
      <c r="C25" s="27"/>
      <c r="D25" s="27"/>
      <c r="E25" s="22"/>
      <c r="F25" s="22"/>
      <c r="G25" s="14"/>
      <c r="H25" s="3"/>
      <c r="I25" s="3"/>
      <c r="J25" s="3"/>
      <c r="K25" s="80"/>
      <c r="L25" s="22"/>
      <c r="M25" s="3"/>
    </row>
    <row r="26" spans="1:13" ht="19.45" customHeight="1" x14ac:dyDescent="0.45">
      <c r="A26" s="84" t="s">
        <v>129</v>
      </c>
      <c r="B26" s="21"/>
      <c r="C26" s="21"/>
      <c r="D26" s="21"/>
      <c r="E26" s="22"/>
      <c r="F26" s="22"/>
      <c r="G26" s="15">
        <f>SUM(G23:G24)</f>
        <v>3444450490</v>
      </c>
      <c r="H26" s="3"/>
      <c r="I26" s="6">
        <f>SUM(I23:I24)</f>
        <v>2435602876</v>
      </c>
      <c r="J26" s="3"/>
      <c r="K26" s="141">
        <f>SUM(K23:K24)</f>
        <v>1631212708</v>
      </c>
      <c r="L26" s="22"/>
      <c r="M26" s="6">
        <f>SUM(M23:M24)</f>
        <v>1430683259</v>
      </c>
    </row>
    <row r="27" spans="1:13" ht="12.05" customHeight="1" x14ac:dyDescent="0.45">
      <c r="A27" s="21"/>
      <c r="B27" s="21"/>
      <c r="C27" s="21"/>
      <c r="D27" s="21"/>
      <c r="E27" s="22"/>
      <c r="F27" s="22"/>
      <c r="G27" s="14"/>
      <c r="H27" s="3"/>
      <c r="I27" s="164"/>
      <c r="J27" s="3"/>
      <c r="K27" s="80"/>
      <c r="L27" s="22"/>
      <c r="M27" s="164"/>
    </row>
    <row r="28" spans="1:13" ht="19.45" customHeight="1" x14ac:dyDescent="0.45">
      <c r="A28" s="21" t="s">
        <v>105</v>
      </c>
      <c r="B28" s="27"/>
      <c r="C28" s="27"/>
      <c r="D28" s="27"/>
      <c r="E28" s="22"/>
      <c r="F28" s="22"/>
      <c r="G28" s="14"/>
      <c r="H28" s="3"/>
      <c r="I28" s="3"/>
      <c r="J28" s="3"/>
      <c r="K28" s="80"/>
      <c r="L28" s="22"/>
      <c r="M28" s="3"/>
    </row>
    <row r="29" spans="1:13" ht="19.45" customHeight="1" x14ac:dyDescent="0.45">
      <c r="A29" s="27"/>
      <c r="B29" s="27" t="s">
        <v>106</v>
      </c>
      <c r="C29" s="27"/>
      <c r="D29" s="27"/>
      <c r="E29" s="22"/>
      <c r="F29" s="22"/>
      <c r="G29" s="14"/>
      <c r="H29" s="3"/>
      <c r="I29" s="3"/>
      <c r="J29" s="3"/>
      <c r="K29" s="80"/>
      <c r="L29" s="22"/>
      <c r="M29" s="3"/>
    </row>
    <row r="30" spans="1:13" ht="19.45" customHeight="1" x14ac:dyDescent="0.45">
      <c r="A30" s="27"/>
      <c r="B30" s="27"/>
      <c r="C30" s="27" t="s">
        <v>107</v>
      </c>
      <c r="D30" s="27"/>
      <c r="E30" s="22"/>
      <c r="F30" s="22"/>
      <c r="G30" s="14"/>
      <c r="H30" s="3"/>
      <c r="I30" s="3"/>
      <c r="J30" s="3"/>
      <c r="K30" s="80"/>
      <c r="L30" s="22"/>
      <c r="M30" s="3"/>
    </row>
    <row r="31" spans="1:13" ht="19.45" customHeight="1" x14ac:dyDescent="0.45">
      <c r="A31" s="27"/>
      <c r="B31" s="27"/>
      <c r="C31" s="27" t="s">
        <v>108</v>
      </c>
      <c r="D31" s="27"/>
      <c r="E31" s="22"/>
      <c r="F31" s="22"/>
      <c r="G31" s="14"/>
      <c r="H31" s="3"/>
      <c r="I31" s="3"/>
      <c r="J31" s="3"/>
      <c r="K31" s="80"/>
      <c r="L31" s="22"/>
      <c r="M31" s="3"/>
    </row>
    <row r="32" spans="1:13" ht="19.45" customHeight="1" x14ac:dyDescent="0.45">
      <c r="A32" s="27"/>
      <c r="B32" s="27"/>
      <c r="C32" s="27"/>
      <c r="D32" s="27" t="s">
        <v>109</v>
      </c>
      <c r="E32" s="22"/>
      <c r="F32" s="22"/>
      <c r="G32" s="14">
        <v>183200748</v>
      </c>
      <c r="H32" s="3"/>
      <c r="I32" s="3">
        <v>-425391856</v>
      </c>
      <c r="J32" s="3"/>
      <c r="K32" s="80">
        <v>130350566</v>
      </c>
      <c r="L32" s="22"/>
      <c r="M32" s="3">
        <v>-290035221</v>
      </c>
    </row>
    <row r="33" spans="1:13" ht="19.45" customHeight="1" x14ac:dyDescent="0.45">
      <c r="A33" s="27"/>
      <c r="B33" s="27"/>
      <c r="C33" s="27" t="s">
        <v>110</v>
      </c>
      <c r="D33" s="27"/>
      <c r="E33" s="22"/>
      <c r="F33" s="22"/>
      <c r="G33" s="14"/>
      <c r="H33" s="3"/>
      <c r="I33" s="3"/>
      <c r="J33" s="3"/>
      <c r="K33" s="80"/>
      <c r="L33" s="22"/>
      <c r="M33" s="3"/>
    </row>
    <row r="34" spans="1:13" ht="19.45" customHeight="1" x14ac:dyDescent="0.45">
      <c r="A34" s="27"/>
      <c r="B34" s="27"/>
      <c r="C34" s="27"/>
      <c r="D34" s="27" t="s">
        <v>111</v>
      </c>
      <c r="E34" s="22"/>
      <c r="F34" s="22"/>
      <c r="G34" s="15">
        <v>-36640150</v>
      </c>
      <c r="H34" s="3"/>
      <c r="I34" s="6">
        <v>85078371</v>
      </c>
      <c r="J34" s="3"/>
      <c r="K34" s="141">
        <v>-26070113</v>
      </c>
      <c r="L34" s="22"/>
      <c r="M34" s="6">
        <v>58007044</v>
      </c>
    </row>
    <row r="35" spans="1:13" ht="5.95" customHeight="1" x14ac:dyDescent="0.45">
      <c r="A35" s="27"/>
      <c r="B35" s="27"/>
      <c r="C35" s="27"/>
      <c r="D35" s="27"/>
      <c r="E35" s="22"/>
      <c r="F35" s="22"/>
      <c r="G35" s="14"/>
      <c r="H35" s="3"/>
      <c r="I35" s="3"/>
      <c r="J35" s="3"/>
      <c r="K35" s="80"/>
      <c r="L35" s="22"/>
      <c r="M35" s="3"/>
    </row>
    <row r="36" spans="1:13" ht="19.45" customHeight="1" x14ac:dyDescent="0.45">
      <c r="A36" s="27"/>
      <c r="B36" s="27" t="s">
        <v>112</v>
      </c>
      <c r="C36" s="27"/>
      <c r="D36" s="27"/>
      <c r="E36" s="22"/>
      <c r="F36" s="22"/>
      <c r="G36" s="14"/>
      <c r="H36" s="3"/>
      <c r="I36" s="3"/>
      <c r="J36" s="3"/>
      <c r="K36" s="80"/>
      <c r="L36" s="22"/>
      <c r="M36" s="3"/>
    </row>
    <row r="37" spans="1:13" ht="19.45" customHeight="1" x14ac:dyDescent="0.45">
      <c r="A37" s="27"/>
      <c r="B37" s="27"/>
      <c r="C37" s="27" t="s">
        <v>113</v>
      </c>
      <c r="D37" s="27"/>
      <c r="E37" s="22"/>
      <c r="F37" s="22"/>
      <c r="G37" s="15">
        <f>SUM(G31:G34)</f>
        <v>146560598</v>
      </c>
      <c r="H37" s="3"/>
      <c r="I37" s="6">
        <f>SUM(I31:I34)</f>
        <v>-340313485</v>
      </c>
      <c r="J37" s="3"/>
      <c r="K37" s="141">
        <f>SUM(K31:K34)</f>
        <v>104280453</v>
      </c>
      <c r="L37" s="22"/>
      <c r="M37" s="6">
        <f>SUM(M31:M34)</f>
        <v>-232028177</v>
      </c>
    </row>
    <row r="38" spans="1:13" ht="5.95" customHeight="1" x14ac:dyDescent="0.45">
      <c r="A38" s="27"/>
      <c r="B38" s="27"/>
      <c r="C38" s="27"/>
      <c r="D38" s="27"/>
      <c r="E38" s="22"/>
      <c r="F38" s="22"/>
      <c r="G38" s="14"/>
      <c r="H38" s="3"/>
      <c r="I38" s="3"/>
      <c r="J38" s="3"/>
      <c r="K38" s="80"/>
      <c r="L38" s="22"/>
      <c r="M38" s="3"/>
    </row>
    <row r="39" spans="1:13" ht="19.45" customHeight="1" x14ac:dyDescent="0.45">
      <c r="A39" s="2"/>
      <c r="B39" s="30" t="s">
        <v>114</v>
      </c>
      <c r="C39" s="30"/>
      <c r="D39" s="29"/>
      <c r="E39" s="22"/>
      <c r="F39" s="22"/>
      <c r="G39" s="14"/>
      <c r="H39" s="3"/>
      <c r="I39" s="3"/>
      <c r="J39" s="3"/>
      <c r="K39" s="80"/>
      <c r="L39" s="22"/>
      <c r="M39" s="3"/>
    </row>
    <row r="40" spans="1:13" ht="19.45" customHeight="1" x14ac:dyDescent="0.45">
      <c r="A40" s="27"/>
      <c r="B40" s="30"/>
      <c r="C40" s="30" t="s">
        <v>107</v>
      </c>
      <c r="D40" s="29"/>
      <c r="E40" s="22"/>
      <c r="F40" s="22"/>
      <c r="G40" s="31"/>
      <c r="H40" s="28"/>
      <c r="I40" s="28"/>
      <c r="J40" s="28"/>
      <c r="K40" s="142"/>
      <c r="L40" s="28"/>
      <c r="M40" s="28"/>
    </row>
    <row r="41" spans="1:13" ht="19.45" customHeight="1" x14ac:dyDescent="0.45">
      <c r="A41" s="2"/>
      <c r="B41" s="30"/>
      <c r="C41" s="30" t="s">
        <v>115</v>
      </c>
      <c r="D41" s="27"/>
      <c r="E41" s="22"/>
      <c r="F41" s="22"/>
      <c r="G41" s="14">
        <v>-8200886</v>
      </c>
      <c r="H41" s="3"/>
      <c r="I41" s="3">
        <v>-146036766</v>
      </c>
      <c r="J41" s="3"/>
      <c r="K41" s="80">
        <v>0</v>
      </c>
      <c r="L41" s="22"/>
      <c r="M41" s="3">
        <v>0</v>
      </c>
    </row>
    <row r="42" spans="1:13" ht="19.45" customHeight="1" x14ac:dyDescent="0.45">
      <c r="A42" s="2"/>
      <c r="B42" s="30"/>
      <c r="C42" s="30" t="s">
        <v>261</v>
      </c>
      <c r="D42" s="27"/>
      <c r="E42" s="22"/>
      <c r="F42" s="22"/>
      <c r="G42" s="14"/>
      <c r="H42" s="3"/>
      <c r="I42" s="3"/>
      <c r="J42" s="3"/>
      <c r="K42" s="80"/>
      <c r="L42" s="22"/>
      <c r="M42" s="3"/>
    </row>
    <row r="43" spans="1:13" ht="19.45" customHeight="1" x14ac:dyDescent="0.45">
      <c r="A43" s="21"/>
      <c r="B43" s="21"/>
      <c r="C43" s="2"/>
      <c r="D43" s="27" t="s">
        <v>116</v>
      </c>
      <c r="E43" s="22"/>
      <c r="F43" s="22"/>
      <c r="G43" s="15">
        <v>-232310726</v>
      </c>
      <c r="H43" s="3"/>
      <c r="I43" s="6">
        <v>247166333</v>
      </c>
      <c r="J43" s="3"/>
      <c r="K43" s="141">
        <v>0</v>
      </c>
      <c r="L43" s="22"/>
      <c r="M43" s="6">
        <v>0</v>
      </c>
    </row>
    <row r="44" spans="1:13" ht="5.95" customHeight="1" x14ac:dyDescent="0.45">
      <c r="A44" s="27"/>
      <c r="B44" s="27"/>
      <c r="C44" s="27"/>
      <c r="D44" s="27"/>
      <c r="E44" s="22"/>
      <c r="F44" s="22"/>
      <c r="G44" s="14"/>
      <c r="H44" s="3"/>
      <c r="I44" s="3"/>
      <c r="J44" s="22"/>
      <c r="K44" s="14"/>
      <c r="L44" s="3"/>
      <c r="M44" s="3"/>
    </row>
    <row r="45" spans="1:13" ht="19.45" customHeight="1" x14ac:dyDescent="0.45">
      <c r="A45" s="30"/>
      <c r="B45" s="30" t="s">
        <v>117</v>
      </c>
      <c r="C45" s="30"/>
      <c r="D45" s="30"/>
      <c r="E45" s="26"/>
      <c r="F45" s="26"/>
      <c r="G45" s="33"/>
      <c r="H45" s="32"/>
      <c r="I45" s="71"/>
      <c r="J45" s="32"/>
      <c r="K45" s="33"/>
      <c r="L45" s="32"/>
      <c r="M45" s="71"/>
    </row>
    <row r="46" spans="1:13" ht="19.45" customHeight="1" x14ac:dyDescent="0.45">
      <c r="A46" s="30"/>
      <c r="B46" s="30"/>
      <c r="C46" s="30" t="s">
        <v>113</v>
      </c>
      <c r="D46" s="30"/>
      <c r="E46" s="26"/>
      <c r="F46" s="26"/>
      <c r="G46" s="34">
        <f>SUM(G40:G43)</f>
        <v>-240511612</v>
      </c>
      <c r="H46" s="30"/>
      <c r="I46" s="72">
        <f>SUM(I40:I43)</f>
        <v>101129567</v>
      </c>
      <c r="J46" s="32"/>
      <c r="K46" s="34">
        <f>SUM(K40:K43)</f>
        <v>0</v>
      </c>
      <c r="L46" s="30"/>
      <c r="M46" s="72">
        <f>SUM(M40:M43)</f>
        <v>0</v>
      </c>
    </row>
    <row r="47" spans="1:13" ht="5.95" customHeight="1" x14ac:dyDescent="0.45">
      <c r="A47" s="30"/>
      <c r="B47" s="30"/>
      <c r="C47" s="30"/>
      <c r="D47" s="30"/>
      <c r="E47" s="26"/>
      <c r="F47" s="26"/>
      <c r="G47" s="35"/>
      <c r="H47" s="30"/>
      <c r="I47" s="73"/>
      <c r="J47" s="32"/>
      <c r="K47" s="35"/>
      <c r="L47" s="30"/>
      <c r="M47" s="73"/>
    </row>
    <row r="48" spans="1:13" ht="19.45" customHeight="1" x14ac:dyDescent="0.45">
      <c r="A48" s="36" t="s">
        <v>263</v>
      </c>
      <c r="B48" s="36"/>
      <c r="C48" s="36"/>
      <c r="D48" s="36"/>
      <c r="E48" s="26"/>
      <c r="F48" s="26"/>
      <c r="G48" s="35"/>
      <c r="H48" s="30"/>
      <c r="I48" s="73"/>
      <c r="J48" s="32"/>
      <c r="K48" s="35"/>
      <c r="L48" s="30"/>
      <c r="M48" s="73"/>
    </row>
    <row r="49" spans="1:13" ht="19.45" customHeight="1" x14ac:dyDescent="0.45">
      <c r="B49" s="116" t="s">
        <v>264</v>
      </c>
      <c r="C49" s="84"/>
      <c r="D49" s="84"/>
      <c r="E49" s="22"/>
      <c r="F49" s="22"/>
      <c r="G49" s="15">
        <f>G46+G37</f>
        <v>-93951014</v>
      </c>
      <c r="H49" s="3"/>
      <c r="I49" s="6">
        <f>I46+I37</f>
        <v>-239183918</v>
      </c>
      <c r="J49" s="22"/>
      <c r="K49" s="15">
        <f>K46+K37</f>
        <v>104280453</v>
      </c>
      <c r="L49" s="3"/>
      <c r="M49" s="6">
        <f>M46+M37</f>
        <v>-232028177</v>
      </c>
    </row>
    <row r="50" spans="1:13" ht="5.95" customHeight="1" x14ac:dyDescent="0.45">
      <c r="A50" s="84"/>
      <c r="B50" s="84"/>
      <c r="C50" s="84"/>
      <c r="D50" s="84"/>
      <c r="E50" s="22"/>
      <c r="F50" s="22"/>
      <c r="G50" s="14"/>
      <c r="H50" s="3"/>
      <c r="I50" s="3"/>
      <c r="J50" s="22"/>
      <c r="K50" s="14"/>
      <c r="L50" s="3"/>
      <c r="M50" s="3"/>
    </row>
    <row r="51" spans="1:13" ht="19.45" customHeight="1" thickBot="1" x14ac:dyDescent="0.5">
      <c r="A51" s="84" t="s">
        <v>130</v>
      </c>
      <c r="B51" s="84"/>
      <c r="C51" s="84"/>
      <c r="D51" s="84"/>
      <c r="E51" s="22"/>
      <c r="F51" s="22"/>
      <c r="G51" s="18">
        <f>SUM(G26,G49)</f>
        <v>3350499476</v>
      </c>
      <c r="H51" s="3"/>
      <c r="I51" s="74">
        <f>SUM(I26,I49)</f>
        <v>2196418958</v>
      </c>
      <c r="J51" s="22"/>
      <c r="K51" s="18">
        <f>SUM(K26,K49)</f>
        <v>1735493161</v>
      </c>
      <c r="L51" s="3"/>
      <c r="M51" s="74">
        <f>SUM(M26,M49)</f>
        <v>1198655082</v>
      </c>
    </row>
    <row r="52" spans="1:13" ht="9.6999999999999993" customHeight="1" thickTop="1" x14ac:dyDescent="0.45">
      <c r="A52" s="21"/>
      <c r="B52" s="21"/>
      <c r="C52" s="21"/>
      <c r="D52" s="21"/>
      <c r="E52" s="22"/>
      <c r="F52" s="22"/>
      <c r="G52" s="3"/>
      <c r="H52" s="3"/>
      <c r="I52" s="3"/>
      <c r="J52" s="22"/>
      <c r="K52" s="3"/>
      <c r="L52" s="3"/>
      <c r="M52" s="3"/>
    </row>
    <row r="53" spans="1:13" ht="22.4" customHeight="1" x14ac:dyDescent="0.45">
      <c r="A53" s="60" t="str">
        <f>'5-6 (3M)'!A52</f>
        <v>หมายเหตุประกอบข้อมูลทางการเงินเป็นส่วนหนึ่งของข้อมูลทางการเงินระหว่างกาลนี้</v>
      </c>
      <c r="B53" s="60"/>
      <c r="C53" s="60"/>
      <c r="D53" s="60"/>
      <c r="E53" s="60"/>
      <c r="F53" s="60"/>
      <c r="G53" s="60"/>
      <c r="H53" s="60"/>
      <c r="I53" s="60"/>
      <c r="J53" s="60"/>
      <c r="K53" s="60"/>
      <c r="L53" s="60"/>
      <c r="M53" s="60"/>
    </row>
    <row r="54" spans="1:13" ht="21.8" customHeight="1" x14ac:dyDescent="0.45">
      <c r="A54" s="21" t="s">
        <v>0</v>
      </c>
      <c r="B54" s="21"/>
      <c r="C54" s="21"/>
      <c r="D54" s="21"/>
      <c r="E54" s="22"/>
      <c r="F54" s="22"/>
      <c r="G54" s="3"/>
      <c r="H54" s="3"/>
      <c r="I54" s="3"/>
      <c r="J54" s="3"/>
      <c r="K54" s="3"/>
      <c r="L54" s="3"/>
      <c r="M54" s="3"/>
    </row>
    <row r="55" spans="1:13" ht="21.8" customHeight="1" x14ac:dyDescent="0.45">
      <c r="A55" s="21" t="s">
        <v>88</v>
      </c>
      <c r="B55" s="21"/>
      <c r="C55" s="21"/>
      <c r="D55" s="21"/>
      <c r="E55" s="22"/>
      <c r="F55" s="22"/>
      <c r="G55" s="3"/>
      <c r="H55" s="3"/>
      <c r="I55" s="3"/>
      <c r="J55" s="3"/>
      <c r="K55" s="3"/>
      <c r="L55" s="3"/>
      <c r="M55" s="3"/>
    </row>
    <row r="56" spans="1:13" ht="21.8" customHeight="1" x14ac:dyDescent="0.45">
      <c r="A56" s="23" t="str">
        <f>A3</f>
        <v>สำหรับรอบระยะเวลาเก้าเดือนสิ้นสุดวันที่ 30 กันยายน พ.ศ. 2567</v>
      </c>
      <c r="B56" s="23"/>
      <c r="C56" s="23"/>
      <c r="D56" s="23"/>
      <c r="E56" s="24"/>
      <c r="F56" s="24"/>
      <c r="G56" s="6"/>
      <c r="H56" s="6"/>
      <c r="I56" s="6"/>
      <c r="J56" s="6"/>
      <c r="K56" s="6"/>
      <c r="L56" s="6"/>
      <c r="M56" s="6"/>
    </row>
    <row r="57" spans="1:13" ht="21.8" customHeight="1" x14ac:dyDescent="0.45">
      <c r="A57" s="2"/>
      <c r="B57" s="2"/>
      <c r="C57" s="2"/>
      <c r="D57" s="2"/>
      <c r="E57" s="22"/>
      <c r="F57" s="22"/>
      <c r="G57" s="3"/>
      <c r="H57" s="3"/>
      <c r="I57" s="3"/>
      <c r="J57" s="3"/>
      <c r="K57" s="3"/>
      <c r="L57" s="3"/>
      <c r="M57" s="3"/>
    </row>
    <row r="58" spans="1:13" ht="21.8" customHeight="1" x14ac:dyDescent="0.45">
      <c r="A58" s="2"/>
      <c r="B58" s="2"/>
      <c r="C58" s="2"/>
      <c r="D58" s="2"/>
      <c r="E58" s="22"/>
      <c r="F58" s="22"/>
      <c r="G58" s="173" t="s">
        <v>3</v>
      </c>
      <c r="H58" s="170"/>
      <c r="I58" s="170"/>
      <c r="J58" s="3"/>
      <c r="K58" s="173" t="s">
        <v>4</v>
      </c>
      <c r="L58" s="170"/>
      <c r="M58" s="170"/>
    </row>
    <row r="59" spans="1:13" ht="21.8" customHeight="1" x14ac:dyDescent="0.45">
      <c r="A59" s="2"/>
      <c r="B59" s="2"/>
      <c r="C59" s="2"/>
      <c r="D59" s="2"/>
      <c r="E59" s="25"/>
      <c r="F59" s="25"/>
      <c r="G59" s="9" t="s">
        <v>9</v>
      </c>
      <c r="H59" s="25"/>
      <c r="I59" s="9" t="s">
        <v>10</v>
      </c>
      <c r="J59" s="9"/>
      <c r="K59" s="9" t="s">
        <v>9</v>
      </c>
      <c r="L59" s="25"/>
      <c r="M59" s="9" t="s">
        <v>10</v>
      </c>
    </row>
    <row r="60" spans="1:13" ht="21.8" customHeight="1" x14ac:dyDescent="0.45">
      <c r="A60" s="2"/>
      <c r="B60" s="2"/>
      <c r="C60" s="2"/>
      <c r="D60" s="2"/>
      <c r="E60" s="25"/>
      <c r="F60" s="25"/>
      <c r="G60" s="13" t="s">
        <v>12</v>
      </c>
      <c r="H60" s="9"/>
      <c r="I60" s="13" t="s">
        <v>12</v>
      </c>
      <c r="J60" s="9"/>
      <c r="K60" s="13" t="s">
        <v>12</v>
      </c>
      <c r="L60" s="9"/>
      <c r="M60" s="13" t="s">
        <v>12</v>
      </c>
    </row>
    <row r="61" spans="1:13" ht="21.8" customHeight="1" x14ac:dyDescent="0.45">
      <c r="A61" s="39"/>
      <c r="B61" s="39"/>
      <c r="C61" s="39"/>
      <c r="D61" s="39"/>
      <c r="E61" s="40"/>
      <c r="F61" s="40"/>
      <c r="G61" s="41"/>
      <c r="H61" s="42"/>
      <c r="I61" s="42"/>
      <c r="J61" s="42"/>
      <c r="K61" s="41"/>
      <c r="L61" s="42"/>
      <c r="M61" s="42"/>
    </row>
    <row r="62" spans="1:13" ht="21.8" customHeight="1" x14ac:dyDescent="0.45">
      <c r="A62" s="1" t="s">
        <v>131</v>
      </c>
      <c r="B62" s="1"/>
      <c r="C62" s="1"/>
      <c r="D62" s="1"/>
      <c r="E62" s="26"/>
      <c r="F62" s="26"/>
      <c r="G62" s="43"/>
      <c r="H62" s="9"/>
      <c r="I62" s="9"/>
      <c r="J62" s="37"/>
      <c r="K62" s="43"/>
      <c r="L62" s="9"/>
      <c r="M62" s="9"/>
    </row>
    <row r="63" spans="1:13" ht="21.8" customHeight="1" x14ac:dyDescent="0.45">
      <c r="A63" s="27"/>
      <c r="B63" s="27" t="s">
        <v>121</v>
      </c>
      <c r="C63" s="27"/>
      <c r="D63" s="27"/>
      <c r="E63" s="26"/>
      <c r="F63" s="26"/>
      <c r="G63" s="14">
        <v>3112669922</v>
      </c>
      <c r="H63" s="3"/>
      <c r="I63" s="3">
        <v>2011614807</v>
      </c>
      <c r="J63" s="3"/>
      <c r="K63" s="80">
        <v>1631212708</v>
      </c>
      <c r="L63" s="3"/>
      <c r="M63" s="3">
        <v>1430683259</v>
      </c>
    </row>
    <row r="64" spans="1:13" ht="21.8" customHeight="1" x14ac:dyDescent="0.45">
      <c r="A64" s="27"/>
      <c r="B64" s="27" t="s">
        <v>122</v>
      </c>
      <c r="C64" s="27"/>
      <c r="D64" s="27"/>
      <c r="E64" s="26"/>
      <c r="F64" s="26"/>
      <c r="G64" s="15">
        <v>331780568</v>
      </c>
      <c r="H64" s="28"/>
      <c r="I64" s="6">
        <v>423988069</v>
      </c>
      <c r="J64" s="28"/>
      <c r="K64" s="141">
        <v>0</v>
      </c>
      <c r="L64" s="37"/>
      <c r="M64" s="6">
        <v>0</v>
      </c>
    </row>
    <row r="65" spans="1:13" ht="5.95" customHeight="1" x14ac:dyDescent="0.45">
      <c r="A65" s="21"/>
      <c r="B65" s="21"/>
      <c r="C65" s="21"/>
      <c r="D65" s="21"/>
      <c r="E65" s="26"/>
      <c r="F65" s="26"/>
      <c r="G65" s="14"/>
      <c r="H65" s="3"/>
      <c r="I65" s="3"/>
      <c r="J65" s="3"/>
      <c r="K65" s="80"/>
      <c r="L65" s="22"/>
      <c r="M65" s="3"/>
    </row>
    <row r="66" spans="1:13" ht="21.8" customHeight="1" thickBot="1" x14ac:dyDescent="0.5">
      <c r="A66" s="21"/>
      <c r="B66" s="21"/>
      <c r="C66" s="21"/>
      <c r="D66" s="21"/>
      <c r="E66" s="26"/>
      <c r="F66" s="26"/>
      <c r="G66" s="18">
        <f>SUM(G63:G64)</f>
        <v>3444450490</v>
      </c>
      <c r="H66" s="3"/>
      <c r="I66" s="74">
        <f>SUM(I63:I64)</f>
        <v>2435602876</v>
      </c>
      <c r="J66" s="3"/>
      <c r="K66" s="143">
        <f>SUM(K63:K64)</f>
        <v>1631212708</v>
      </c>
      <c r="L66" s="37"/>
      <c r="M66" s="74">
        <f>SUM(M63:M64)</f>
        <v>1430683259</v>
      </c>
    </row>
    <row r="67" spans="1:13" ht="21.8" customHeight="1" thickTop="1" x14ac:dyDescent="0.45">
      <c r="A67" s="44"/>
      <c r="B67" s="44"/>
      <c r="C67" s="44"/>
      <c r="D67" s="44"/>
      <c r="E67" s="26"/>
      <c r="F67" s="26"/>
      <c r="G67" s="43"/>
      <c r="H67" s="9"/>
      <c r="I67" s="9"/>
      <c r="J67" s="9"/>
      <c r="K67" s="144"/>
      <c r="L67" s="3"/>
      <c r="M67" s="3"/>
    </row>
    <row r="68" spans="1:13" ht="21.8" customHeight="1" x14ac:dyDescent="0.45">
      <c r="A68" s="1" t="s">
        <v>132</v>
      </c>
      <c r="B68" s="1"/>
      <c r="C68" s="1"/>
      <c r="D68" s="1"/>
      <c r="E68" s="26"/>
      <c r="F68" s="26"/>
      <c r="G68" s="14"/>
      <c r="H68" s="3"/>
      <c r="I68" s="3"/>
      <c r="J68" s="3"/>
      <c r="K68" s="80"/>
      <c r="L68" s="3"/>
      <c r="M68" s="3"/>
    </row>
    <row r="69" spans="1:13" ht="21.8" customHeight="1" x14ac:dyDescent="0.45">
      <c r="A69" s="27"/>
      <c r="B69" s="27" t="s">
        <v>121</v>
      </c>
      <c r="C69" s="27"/>
      <c r="D69" s="27"/>
      <c r="E69" s="26"/>
      <c r="F69" s="26"/>
      <c r="G69" s="14">
        <v>3037516238</v>
      </c>
      <c r="H69" s="3"/>
      <c r="I69" s="3">
        <v>1754119552</v>
      </c>
      <c r="J69" s="3"/>
      <c r="K69" s="80">
        <v>1735493161</v>
      </c>
      <c r="L69" s="22"/>
      <c r="M69" s="3">
        <v>1198655082</v>
      </c>
    </row>
    <row r="70" spans="1:13" ht="21.8" customHeight="1" x14ac:dyDescent="0.45">
      <c r="A70" s="27"/>
      <c r="B70" s="27" t="s">
        <v>122</v>
      </c>
      <c r="C70" s="27"/>
      <c r="D70" s="27"/>
      <c r="E70" s="26"/>
      <c r="F70" s="26"/>
      <c r="G70" s="15">
        <v>312983238</v>
      </c>
      <c r="H70" s="28"/>
      <c r="I70" s="6">
        <v>442299406</v>
      </c>
      <c r="J70" s="28"/>
      <c r="K70" s="141">
        <v>0</v>
      </c>
      <c r="L70" s="22"/>
      <c r="M70" s="6">
        <v>0</v>
      </c>
    </row>
    <row r="71" spans="1:13" ht="5.95" customHeight="1" x14ac:dyDescent="0.45">
      <c r="A71" s="21"/>
      <c r="B71" s="21"/>
      <c r="C71" s="21"/>
      <c r="D71" s="21"/>
      <c r="E71" s="26"/>
      <c r="F71" s="26"/>
      <c r="G71" s="14"/>
      <c r="H71" s="3"/>
      <c r="I71" s="3"/>
      <c r="J71" s="3"/>
      <c r="K71" s="80"/>
      <c r="L71" s="22"/>
      <c r="M71" s="3"/>
    </row>
    <row r="72" spans="1:13" ht="21.8" customHeight="1" thickBot="1" x14ac:dyDescent="0.5">
      <c r="A72" s="21"/>
      <c r="B72" s="21"/>
      <c r="C72" s="21"/>
      <c r="D72" s="21"/>
      <c r="E72" s="26"/>
      <c r="F72" s="26"/>
      <c r="G72" s="18">
        <f>SUM(G69:G70)</f>
        <v>3350499476</v>
      </c>
      <c r="H72" s="3"/>
      <c r="I72" s="74">
        <f>SUM(I69:I70)</f>
        <v>2196418958</v>
      </c>
      <c r="J72" s="3"/>
      <c r="K72" s="143">
        <f>SUM(K69:K70)</f>
        <v>1735493161</v>
      </c>
      <c r="L72" s="22"/>
      <c r="M72" s="74">
        <f>SUM(M69:M70)</f>
        <v>1198655082</v>
      </c>
    </row>
    <row r="73" spans="1:13" ht="21.8" customHeight="1" thickTop="1" x14ac:dyDescent="0.45">
      <c r="A73" s="44"/>
      <c r="B73" s="44"/>
      <c r="C73" s="44"/>
      <c r="D73" s="44"/>
      <c r="E73" s="26"/>
      <c r="F73" s="26"/>
      <c r="G73" s="43"/>
      <c r="H73" s="9"/>
      <c r="I73" s="9"/>
      <c r="J73" s="9"/>
      <c r="K73" s="144"/>
      <c r="L73" s="37"/>
      <c r="M73" s="9"/>
    </row>
    <row r="74" spans="1:13" ht="21.8" customHeight="1" x14ac:dyDescent="0.45">
      <c r="A74" s="1" t="s">
        <v>133</v>
      </c>
      <c r="B74" s="1"/>
      <c r="C74" s="1"/>
      <c r="D74" s="1"/>
      <c r="E74" s="26"/>
      <c r="F74" s="26"/>
      <c r="G74" s="14"/>
      <c r="H74" s="3"/>
      <c r="I74" s="3"/>
      <c r="J74" s="3"/>
      <c r="K74" s="80"/>
      <c r="L74" s="22"/>
      <c r="M74" s="3"/>
    </row>
    <row r="75" spans="1:13" ht="21.8" customHeight="1" thickBot="1" x14ac:dyDescent="0.5">
      <c r="A75" s="27"/>
      <c r="B75" s="27" t="s">
        <v>134</v>
      </c>
      <c r="C75" s="27"/>
      <c r="D75" s="27"/>
      <c r="E75" s="26"/>
      <c r="F75" s="26"/>
      <c r="G75" s="166">
        <v>0.2082</v>
      </c>
      <c r="H75" s="165"/>
      <c r="I75" s="167">
        <v>0.13458466961076904</v>
      </c>
      <c r="J75" s="165"/>
      <c r="K75" s="168">
        <v>0.1091</v>
      </c>
      <c r="L75" s="146"/>
      <c r="M75" s="167">
        <v>9.5718142986493393E-2</v>
      </c>
    </row>
    <row r="76" spans="1:13" ht="21.8" customHeight="1" thickTop="1" x14ac:dyDescent="0.45">
      <c r="A76" s="27"/>
      <c r="B76" s="27"/>
      <c r="C76" s="27"/>
      <c r="D76" s="27"/>
      <c r="E76" s="26"/>
      <c r="F76" s="26"/>
      <c r="G76" s="47"/>
      <c r="H76" s="45"/>
      <c r="I76" s="47"/>
      <c r="J76" s="46"/>
      <c r="K76" s="47"/>
      <c r="L76" s="45"/>
      <c r="M76" s="47"/>
    </row>
    <row r="77" spans="1:13" ht="21.8" customHeight="1" x14ac:dyDescent="0.45">
      <c r="A77" s="27"/>
      <c r="B77" s="27"/>
      <c r="C77" s="27"/>
      <c r="D77" s="27"/>
      <c r="E77" s="26"/>
      <c r="F77" s="26"/>
      <c r="G77" s="38"/>
      <c r="H77" s="9"/>
      <c r="I77" s="38"/>
      <c r="J77" s="37"/>
      <c r="K77" s="38"/>
      <c r="L77" s="9"/>
      <c r="M77" s="38"/>
    </row>
    <row r="78" spans="1:13" ht="21.8" customHeight="1" x14ac:dyDescent="0.45">
      <c r="A78" s="27"/>
      <c r="B78" s="27"/>
      <c r="C78" s="27"/>
      <c r="D78" s="27"/>
      <c r="E78" s="26"/>
      <c r="F78" s="26"/>
      <c r="G78" s="38"/>
      <c r="H78" s="9"/>
      <c r="I78" s="38"/>
      <c r="J78" s="37"/>
      <c r="K78" s="38"/>
      <c r="L78" s="9"/>
      <c r="M78" s="38"/>
    </row>
    <row r="79" spans="1:13" ht="21.8" customHeight="1" x14ac:dyDescent="0.45">
      <c r="A79" s="27"/>
      <c r="B79" s="27"/>
      <c r="C79" s="27"/>
      <c r="D79" s="27"/>
      <c r="E79" s="26"/>
      <c r="F79" s="26"/>
      <c r="G79" s="38"/>
      <c r="H79" s="9"/>
      <c r="I79" s="38"/>
      <c r="J79" s="37"/>
      <c r="K79" s="38"/>
      <c r="L79" s="9"/>
      <c r="M79" s="38"/>
    </row>
    <row r="80" spans="1:13" ht="21.8" customHeight="1" x14ac:dyDescent="0.45">
      <c r="A80" s="27"/>
      <c r="B80" s="27"/>
      <c r="C80" s="27"/>
      <c r="D80" s="27"/>
      <c r="E80" s="26"/>
      <c r="F80" s="26"/>
      <c r="G80" s="38"/>
      <c r="H80" s="9"/>
      <c r="I80" s="38"/>
      <c r="J80" s="37"/>
      <c r="K80" s="38"/>
      <c r="L80" s="9"/>
      <c r="M80" s="38"/>
    </row>
    <row r="81" spans="1:13" ht="21.8" customHeight="1" x14ac:dyDescent="0.45">
      <c r="A81" s="27"/>
      <c r="B81" s="27"/>
      <c r="C81" s="27"/>
      <c r="D81" s="27"/>
      <c r="E81" s="26"/>
      <c r="F81" s="26"/>
      <c r="G81" s="38"/>
      <c r="H81" s="9"/>
      <c r="I81" s="38"/>
      <c r="J81" s="37"/>
      <c r="K81" s="38"/>
      <c r="L81" s="9"/>
      <c r="M81" s="38"/>
    </row>
    <row r="82" spans="1:13" ht="21.8" customHeight="1" x14ac:dyDescent="0.45">
      <c r="A82" s="27"/>
      <c r="B82" s="27"/>
      <c r="C82" s="27"/>
      <c r="D82" s="27"/>
      <c r="E82" s="26"/>
      <c r="F82" s="26"/>
      <c r="G82" s="38"/>
      <c r="H82" s="9"/>
      <c r="I82" s="38"/>
      <c r="J82" s="37"/>
      <c r="K82" s="38"/>
      <c r="L82" s="9"/>
      <c r="M82" s="38"/>
    </row>
    <row r="83" spans="1:13" ht="21.8" customHeight="1" x14ac:dyDescent="0.45">
      <c r="A83" s="27"/>
      <c r="B83" s="27"/>
      <c r="C83" s="27"/>
      <c r="D83" s="27"/>
      <c r="E83" s="26"/>
      <c r="F83" s="26"/>
      <c r="G83" s="38"/>
      <c r="H83" s="9"/>
      <c r="I83" s="38"/>
      <c r="J83" s="37"/>
      <c r="K83" s="38"/>
      <c r="L83" s="9"/>
      <c r="M83" s="38"/>
    </row>
    <row r="84" spans="1:13" ht="21.8" customHeight="1" x14ac:dyDescent="0.45">
      <c r="A84" s="27"/>
      <c r="B84" s="27"/>
      <c r="C84" s="27"/>
      <c r="D84" s="27"/>
      <c r="E84" s="26"/>
      <c r="F84" s="26"/>
      <c r="G84" s="38"/>
      <c r="H84" s="9"/>
      <c r="I84" s="38"/>
      <c r="J84" s="37"/>
      <c r="K84" s="38"/>
      <c r="L84" s="9"/>
      <c r="M84" s="38"/>
    </row>
    <row r="85" spans="1:13" ht="21.8" customHeight="1" x14ac:dyDescent="0.45">
      <c r="A85" s="27"/>
      <c r="B85" s="27"/>
      <c r="C85" s="27"/>
      <c r="D85" s="27"/>
      <c r="E85" s="26"/>
      <c r="F85" s="26"/>
      <c r="G85" s="38"/>
      <c r="H85" s="9"/>
      <c r="I85" s="38"/>
      <c r="J85" s="37"/>
      <c r="K85" s="38"/>
      <c r="L85" s="9"/>
      <c r="M85" s="38"/>
    </row>
    <row r="86" spans="1:13" ht="21.8" customHeight="1" x14ac:dyDescent="0.45">
      <c r="A86" s="27"/>
      <c r="B86" s="27"/>
      <c r="C86" s="27"/>
      <c r="D86" s="27"/>
      <c r="E86" s="26"/>
      <c r="F86" s="26"/>
      <c r="G86" s="38"/>
      <c r="H86" s="9"/>
      <c r="I86" s="38"/>
      <c r="J86" s="37"/>
      <c r="K86" s="38"/>
      <c r="L86" s="9"/>
      <c r="M86" s="38"/>
    </row>
    <row r="87" spans="1:13" ht="21.8" customHeight="1" x14ac:dyDescent="0.45">
      <c r="A87" s="27"/>
      <c r="B87" s="27"/>
      <c r="C87" s="27"/>
      <c r="D87" s="27"/>
      <c r="E87" s="26"/>
      <c r="F87" s="26"/>
      <c r="G87" s="38"/>
      <c r="H87" s="9"/>
      <c r="I87" s="38"/>
      <c r="J87" s="37"/>
      <c r="K87" s="38"/>
      <c r="L87" s="9"/>
      <c r="M87" s="38"/>
    </row>
    <row r="88" spans="1:13" ht="21.8" customHeight="1" x14ac:dyDescent="0.45">
      <c r="A88" s="27"/>
      <c r="B88" s="27"/>
      <c r="C88" s="27"/>
      <c r="D88" s="27"/>
      <c r="E88" s="26"/>
      <c r="F88" s="26"/>
      <c r="G88" s="38"/>
      <c r="H88" s="9"/>
      <c r="I88" s="38"/>
      <c r="J88" s="37"/>
      <c r="K88" s="38"/>
      <c r="L88" s="9"/>
      <c r="M88" s="38"/>
    </row>
    <row r="89" spans="1:13" ht="21.8" customHeight="1" x14ac:dyDescent="0.45">
      <c r="A89" s="27"/>
      <c r="B89" s="27"/>
      <c r="C89" s="27"/>
      <c r="D89" s="27"/>
      <c r="E89" s="26"/>
      <c r="F89" s="26"/>
      <c r="G89" s="38"/>
      <c r="H89" s="9"/>
      <c r="I89" s="38"/>
      <c r="J89" s="37"/>
      <c r="K89" s="38"/>
      <c r="L89" s="9"/>
      <c r="M89" s="38"/>
    </row>
    <row r="90" spans="1:13" ht="21.8" customHeight="1" x14ac:dyDescent="0.45">
      <c r="A90" s="27"/>
      <c r="B90" s="27"/>
      <c r="C90" s="27"/>
      <c r="D90" s="27"/>
      <c r="E90" s="26"/>
      <c r="F90" s="26"/>
      <c r="G90" s="38"/>
      <c r="H90" s="9"/>
      <c r="I90" s="38"/>
      <c r="J90" s="37"/>
      <c r="K90" s="38"/>
      <c r="L90" s="9"/>
      <c r="M90" s="38"/>
    </row>
    <row r="91" spans="1:13" ht="21.8" customHeight="1" x14ac:dyDescent="0.45">
      <c r="A91" s="27"/>
      <c r="B91" s="27"/>
      <c r="C91" s="27"/>
      <c r="D91" s="27"/>
      <c r="E91" s="26"/>
      <c r="F91" s="26"/>
      <c r="G91" s="38"/>
      <c r="H91" s="9"/>
      <c r="I91" s="38"/>
      <c r="J91" s="37"/>
      <c r="K91" s="38"/>
      <c r="L91" s="9"/>
      <c r="M91" s="38"/>
    </row>
    <row r="92" spans="1:13" ht="21.8" customHeight="1" x14ac:dyDescent="0.45">
      <c r="A92" s="27"/>
      <c r="B92" s="27"/>
      <c r="C92" s="27"/>
      <c r="D92" s="27"/>
      <c r="E92" s="26"/>
      <c r="F92" s="26"/>
      <c r="G92" s="38"/>
      <c r="H92" s="9"/>
      <c r="I92" s="38"/>
      <c r="J92" s="37"/>
      <c r="K92" s="38"/>
      <c r="L92" s="9"/>
      <c r="M92" s="38"/>
    </row>
    <row r="93" spans="1:13" ht="21.8" customHeight="1" x14ac:dyDescent="0.45">
      <c r="A93" s="27"/>
      <c r="B93" s="27"/>
      <c r="C93" s="27"/>
      <c r="D93" s="27"/>
      <c r="E93" s="26"/>
      <c r="F93" s="26"/>
      <c r="G93" s="38"/>
      <c r="H93" s="9"/>
      <c r="I93" s="38"/>
      <c r="J93" s="37"/>
      <c r="K93" s="38"/>
      <c r="L93" s="9"/>
      <c r="M93" s="38"/>
    </row>
    <row r="94" spans="1:13" ht="21.8" customHeight="1" x14ac:dyDescent="0.45">
      <c r="A94" s="27"/>
      <c r="B94" s="27"/>
      <c r="C94" s="27"/>
      <c r="D94" s="27"/>
      <c r="E94" s="26"/>
      <c r="F94" s="26"/>
      <c r="G94" s="38"/>
      <c r="H94" s="9"/>
      <c r="I94" s="38"/>
      <c r="J94" s="37"/>
      <c r="K94" s="38"/>
      <c r="L94" s="9"/>
      <c r="M94" s="38"/>
    </row>
    <row r="95" spans="1:13" ht="9.6999999999999993" customHeight="1" x14ac:dyDescent="0.45">
      <c r="A95" s="27"/>
      <c r="B95" s="27"/>
      <c r="C95" s="27"/>
      <c r="D95" s="27"/>
      <c r="E95" s="26"/>
      <c r="F95" s="26"/>
      <c r="G95" s="38"/>
      <c r="H95" s="9"/>
      <c r="I95" s="38"/>
      <c r="J95" s="37"/>
      <c r="K95" s="38"/>
      <c r="L95" s="9"/>
      <c r="M95" s="38"/>
    </row>
    <row r="96" spans="1:13" ht="22.4" customHeight="1" x14ac:dyDescent="0.45">
      <c r="A96" s="60" t="str">
        <f>A53</f>
        <v>หมายเหตุประกอบข้อมูลทางการเงินเป็นส่วนหนึ่งของข้อมูลทางการเงินระหว่างกาลนี้</v>
      </c>
      <c r="B96" s="60"/>
      <c r="C96" s="60"/>
      <c r="D96" s="60"/>
      <c r="E96" s="60"/>
      <c r="F96" s="60"/>
      <c r="G96" s="60"/>
      <c r="H96" s="60"/>
      <c r="I96" s="60"/>
      <c r="J96" s="60"/>
      <c r="K96" s="60"/>
      <c r="L96" s="60"/>
      <c r="M96" s="60"/>
    </row>
  </sheetData>
  <mergeCells count="4">
    <mergeCell ref="G5:I5"/>
    <mergeCell ref="K5:M5"/>
    <mergeCell ref="G58:I58"/>
    <mergeCell ref="K58:M58"/>
  </mergeCells>
  <pageMargins left="0.8" right="0.5" top="0.5" bottom="0.6" header="0.49" footer="0.4"/>
  <pageSetup paperSize="9" scale="87" firstPageNumber="7" fitToHeight="2" orientation="portrait" useFirstPageNumber="1" horizontalDpi="1200" verticalDpi="1200" r:id="rId1"/>
  <headerFooter>
    <oddFooter>&amp;R&amp;"Browallia New,Regular"&amp;13&amp;P</oddFooter>
  </headerFooter>
  <rowBreaks count="1" manualBreakCount="1">
    <brk id="5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6DC306-1827-494E-9291-8E63EFC1E460}">
  <dimension ref="A1:AE40"/>
  <sheetViews>
    <sheetView topLeftCell="D19" zoomScaleNormal="100" zoomScaleSheetLayoutView="100" workbookViewId="0">
      <selection activeCell="A39" sqref="A39:XFD39"/>
    </sheetView>
  </sheetViews>
  <sheetFormatPr defaultColWidth="9.44140625" defaultRowHeight="21.8" customHeight="1" x14ac:dyDescent="0.45"/>
  <cols>
    <col min="1" max="3" width="1.44140625" style="64" customWidth="1"/>
    <col min="4" max="4" width="21" style="64" customWidth="1"/>
    <col min="5" max="5" width="8" style="64" customWidth="1"/>
    <col min="6" max="6" width="0.44140625" style="64" customWidth="1"/>
    <col min="7" max="7" width="11.6640625" style="64" customWidth="1"/>
    <col min="8" max="8" width="0.5546875" style="64" customWidth="1"/>
    <col min="9" max="9" width="12.33203125" style="64" customWidth="1"/>
    <col min="10" max="10" width="0.5546875" style="64" customWidth="1"/>
    <col min="11" max="11" width="12.109375" style="64" customWidth="1"/>
    <col min="12" max="12" width="0.5546875" style="64" customWidth="1"/>
    <col min="13" max="13" width="11.44140625" style="64" bestFit="1" customWidth="1"/>
    <col min="14" max="14" width="0.5546875" style="64" customWidth="1"/>
    <col min="15" max="15" width="12.6640625" style="64" customWidth="1"/>
    <col min="16" max="16" width="0.5546875" style="64" customWidth="1"/>
    <col min="17" max="17" width="13.109375" style="64" customWidth="1"/>
    <col min="18" max="18" width="0.5546875" style="64" customWidth="1"/>
    <col min="19" max="19" width="12.88671875" style="64" customWidth="1"/>
    <col min="20" max="20" width="0.5546875" style="64" customWidth="1"/>
    <col min="21" max="21" width="18.88671875" style="64" customWidth="1"/>
    <col min="22" max="22" width="0.5546875" style="64" customWidth="1"/>
    <col min="23" max="23" width="17.5546875" style="64" customWidth="1"/>
    <col min="24" max="24" width="0.5546875" style="64" customWidth="1"/>
    <col min="25" max="25" width="12.5546875" style="64" customWidth="1"/>
    <col min="26" max="26" width="0.5546875" style="64" customWidth="1"/>
    <col min="27" max="27" width="12.88671875" style="64" bestFit="1" customWidth="1"/>
    <col min="28" max="28" width="0.5546875" style="64" customWidth="1"/>
    <col min="29" max="29" width="11.88671875" style="64" bestFit="1" customWidth="1"/>
    <col min="30" max="30" width="0.5546875" style="64" customWidth="1"/>
    <col min="31" max="31" width="12.88671875" style="64" bestFit="1" customWidth="1"/>
    <col min="32" max="16384" width="9.44140625" style="64"/>
  </cols>
  <sheetData>
    <row r="1" spans="1:31" ht="21.8" customHeight="1" x14ac:dyDescent="0.45">
      <c r="A1" s="84" t="s">
        <v>0</v>
      </c>
      <c r="B1" s="84"/>
      <c r="C1" s="84"/>
      <c r="D1" s="84"/>
      <c r="E1" s="84"/>
      <c r="F1" s="84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  <c r="X1" s="85"/>
      <c r="Y1" s="85"/>
      <c r="Z1" s="85"/>
      <c r="AA1" s="85"/>
      <c r="AB1" s="85"/>
      <c r="AC1" s="85"/>
      <c r="AD1" s="85"/>
      <c r="AE1" s="85"/>
    </row>
    <row r="2" spans="1:31" ht="21.8" customHeight="1" x14ac:dyDescent="0.45">
      <c r="A2" s="84" t="s">
        <v>135</v>
      </c>
      <c r="B2" s="84"/>
      <c r="C2" s="84"/>
      <c r="D2" s="84"/>
      <c r="E2" s="84"/>
      <c r="F2" s="84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  <c r="V2" s="85"/>
      <c r="W2" s="85"/>
      <c r="X2" s="85"/>
      <c r="Y2" s="85"/>
      <c r="Z2" s="85"/>
      <c r="AA2" s="85"/>
      <c r="AB2" s="85"/>
      <c r="AC2" s="85"/>
      <c r="AD2" s="85"/>
      <c r="AE2" s="85"/>
    </row>
    <row r="3" spans="1:31" ht="21.8" customHeight="1" x14ac:dyDescent="0.45">
      <c r="A3" s="86" t="s">
        <v>126</v>
      </c>
      <c r="B3" s="86"/>
      <c r="C3" s="86"/>
      <c r="D3" s="86"/>
      <c r="E3" s="86"/>
      <c r="F3" s="86"/>
      <c r="G3" s="88"/>
      <c r="H3" s="88"/>
      <c r="I3" s="88"/>
      <c r="J3" s="88"/>
      <c r="K3" s="88"/>
      <c r="L3" s="88"/>
      <c r="M3" s="88"/>
      <c r="N3" s="88"/>
      <c r="O3" s="88"/>
      <c r="P3" s="88"/>
      <c r="Q3" s="88"/>
      <c r="R3" s="88"/>
      <c r="S3" s="88"/>
      <c r="T3" s="88"/>
      <c r="U3" s="88"/>
      <c r="V3" s="88"/>
      <c r="W3" s="88"/>
      <c r="X3" s="88"/>
      <c r="Y3" s="88"/>
      <c r="Z3" s="88"/>
      <c r="AA3" s="88"/>
      <c r="AB3" s="88"/>
      <c r="AC3" s="88"/>
      <c r="AD3" s="88"/>
      <c r="AE3" s="88"/>
    </row>
    <row r="4" spans="1:31" ht="21.8" customHeight="1" x14ac:dyDescent="0.45">
      <c r="A4" s="65"/>
      <c r="B4" s="65"/>
      <c r="C4" s="65"/>
      <c r="D4" s="65"/>
      <c r="E4" s="85"/>
      <c r="F4" s="65"/>
      <c r="G4" s="85"/>
      <c r="H4" s="85"/>
      <c r="I4" s="85"/>
      <c r="J4" s="85"/>
      <c r="K4" s="85"/>
      <c r="L4" s="85"/>
      <c r="M4" s="85"/>
      <c r="N4" s="85"/>
      <c r="O4" s="85"/>
      <c r="P4" s="85"/>
      <c r="Q4" s="85"/>
      <c r="R4" s="85"/>
      <c r="S4" s="85"/>
      <c r="T4" s="85"/>
      <c r="U4" s="85"/>
      <c r="V4" s="85"/>
      <c r="W4" s="85"/>
      <c r="X4" s="85"/>
      <c r="Y4" s="85"/>
      <c r="Z4" s="85"/>
      <c r="AA4" s="85"/>
      <c r="AB4" s="85"/>
      <c r="AC4" s="85"/>
      <c r="AD4" s="85"/>
      <c r="AE4" s="85"/>
    </row>
    <row r="5" spans="1:31" ht="21.8" customHeight="1" x14ac:dyDescent="0.45">
      <c r="A5" s="117"/>
      <c r="B5" s="117"/>
      <c r="C5" s="117"/>
      <c r="D5" s="117"/>
      <c r="E5" s="103"/>
      <c r="F5" s="103"/>
      <c r="G5" s="169" t="s">
        <v>3</v>
      </c>
      <c r="H5" s="170"/>
      <c r="I5" s="170"/>
      <c r="J5" s="170"/>
      <c r="K5" s="170"/>
      <c r="L5" s="170"/>
      <c r="M5" s="170"/>
      <c r="N5" s="170"/>
      <c r="O5" s="170"/>
      <c r="P5" s="170"/>
      <c r="Q5" s="170"/>
      <c r="R5" s="170"/>
      <c r="S5" s="170"/>
      <c r="T5" s="170"/>
      <c r="U5" s="170"/>
      <c r="V5" s="170"/>
      <c r="W5" s="170"/>
      <c r="X5" s="170"/>
      <c r="Y5" s="170"/>
      <c r="Z5" s="170"/>
      <c r="AA5" s="170"/>
      <c r="AB5" s="170"/>
      <c r="AC5" s="170"/>
      <c r="AD5" s="170"/>
      <c r="AE5" s="170"/>
    </row>
    <row r="6" spans="1:31" ht="21.8" customHeight="1" x14ac:dyDescent="0.45">
      <c r="A6" s="117"/>
      <c r="B6" s="117"/>
      <c r="C6" s="117"/>
      <c r="D6" s="117"/>
      <c r="E6" s="85"/>
      <c r="F6" s="103"/>
      <c r="G6" s="174" t="s">
        <v>121</v>
      </c>
      <c r="H6" s="175"/>
      <c r="I6" s="175"/>
      <c r="J6" s="175"/>
      <c r="K6" s="175"/>
      <c r="L6" s="175"/>
      <c r="M6" s="175"/>
      <c r="N6" s="175"/>
      <c r="O6" s="175"/>
      <c r="P6" s="175"/>
      <c r="Q6" s="175"/>
      <c r="R6" s="175"/>
      <c r="S6" s="175"/>
      <c r="T6" s="175"/>
      <c r="U6" s="175"/>
      <c r="V6" s="175"/>
      <c r="W6" s="175"/>
      <c r="X6" s="175"/>
      <c r="Y6" s="175"/>
      <c r="Z6" s="175"/>
      <c r="AA6" s="175"/>
      <c r="AB6" s="118"/>
      <c r="AC6" s="118"/>
      <c r="AD6" s="118"/>
      <c r="AE6" s="118"/>
    </row>
    <row r="7" spans="1:31" ht="21.8" customHeight="1" x14ac:dyDescent="0.45">
      <c r="A7" s="117"/>
      <c r="B7" s="117"/>
      <c r="C7" s="117"/>
      <c r="D7" s="117"/>
      <c r="E7" s="85"/>
      <c r="F7" s="119"/>
      <c r="G7" s="85"/>
      <c r="H7" s="85"/>
      <c r="I7" s="85"/>
      <c r="J7" s="85"/>
      <c r="K7" s="103"/>
      <c r="L7" s="103"/>
      <c r="M7" s="103"/>
      <c r="N7" s="103"/>
      <c r="O7" s="103"/>
      <c r="P7" s="92"/>
      <c r="Q7" s="174" t="s">
        <v>83</v>
      </c>
      <c r="R7" s="175"/>
      <c r="S7" s="175"/>
      <c r="T7" s="175"/>
      <c r="U7" s="175"/>
      <c r="V7" s="175"/>
      <c r="W7" s="175"/>
      <c r="X7" s="175"/>
      <c r="Y7" s="175"/>
      <c r="Z7" s="92"/>
      <c r="AA7" s="85"/>
      <c r="AB7" s="92"/>
      <c r="AC7" s="85"/>
      <c r="AD7" s="92"/>
      <c r="AE7" s="92"/>
    </row>
    <row r="8" spans="1:31" ht="21.8" customHeight="1" x14ac:dyDescent="0.45">
      <c r="A8" s="117"/>
      <c r="B8" s="117"/>
      <c r="C8" s="117"/>
      <c r="D8" s="117"/>
      <c r="E8" s="92"/>
      <c r="F8" s="119"/>
      <c r="G8" s="92"/>
      <c r="H8" s="92"/>
      <c r="I8" s="85"/>
      <c r="J8" s="85"/>
      <c r="K8" s="103"/>
      <c r="L8" s="85"/>
      <c r="M8" s="169" t="s">
        <v>80</v>
      </c>
      <c r="N8" s="170"/>
      <c r="O8" s="170"/>
      <c r="P8" s="92"/>
      <c r="Q8" s="174" t="s">
        <v>105</v>
      </c>
      <c r="R8" s="175"/>
      <c r="S8" s="175"/>
      <c r="T8" s="175"/>
      <c r="U8" s="175"/>
      <c r="V8" s="175"/>
      <c r="W8" s="175"/>
      <c r="X8" s="103"/>
      <c r="Y8" s="103"/>
      <c r="Z8" s="103"/>
      <c r="AA8" s="103"/>
      <c r="AB8" s="103"/>
      <c r="AC8" s="103"/>
      <c r="AD8" s="92"/>
      <c r="AE8" s="92"/>
    </row>
    <row r="9" spans="1:31" ht="21.8" customHeight="1" x14ac:dyDescent="0.45">
      <c r="A9" s="120"/>
      <c r="B9" s="120"/>
      <c r="C9" s="120"/>
      <c r="D9" s="120"/>
      <c r="E9" s="92"/>
      <c r="F9" s="121"/>
      <c r="G9" s="115"/>
      <c r="H9" s="115"/>
      <c r="I9" s="115"/>
      <c r="J9" s="115"/>
      <c r="K9" s="115"/>
      <c r="L9" s="115"/>
      <c r="P9" s="85"/>
      <c r="Q9" s="92" t="s">
        <v>136</v>
      </c>
      <c r="R9" s="85"/>
      <c r="S9" s="92" t="s">
        <v>137</v>
      </c>
      <c r="T9" s="85"/>
      <c r="U9" s="92" t="s">
        <v>138</v>
      </c>
      <c r="V9" s="85"/>
      <c r="W9" s="92" t="s">
        <v>139</v>
      </c>
      <c r="X9" s="85"/>
      <c r="Y9" s="92" t="s">
        <v>140</v>
      </c>
      <c r="Z9" s="85"/>
      <c r="AA9" s="92" t="s">
        <v>141</v>
      </c>
      <c r="AB9" s="85"/>
      <c r="AC9" s="115"/>
      <c r="AD9" s="85"/>
      <c r="AE9" s="115"/>
    </row>
    <row r="10" spans="1:31" ht="21.8" customHeight="1" x14ac:dyDescent="0.45">
      <c r="A10" s="117"/>
      <c r="B10" s="117"/>
      <c r="C10" s="117"/>
      <c r="D10" s="117"/>
      <c r="E10" s="92"/>
      <c r="F10" s="119"/>
      <c r="G10" s="92"/>
      <c r="H10" s="92"/>
      <c r="I10" s="85"/>
      <c r="J10" s="85"/>
      <c r="K10" s="103"/>
      <c r="L10" s="85"/>
      <c r="M10" s="92" t="s">
        <v>142</v>
      </c>
      <c r="N10" s="120"/>
      <c r="O10" s="120"/>
      <c r="P10" s="92"/>
      <c r="Q10" s="94" t="s">
        <v>143</v>
      </c>
      <c r="R10" s="94"/>
      <c r="S10" s="92" t="s">
        <v>144</v>
      </c>
      <c r="T10" s="92"/>
      <c r="U10" s="92" t="s">
        <v>145</v>
      </c>
      <c r="V10" s="92"/>
      <c r="W10" s="92" t="s">
        <v>146</v>
      </c>
      <c r="X10" s="92"/>
      <c r="Y10" s="92" t="s">
        <v>147</v>
      </c>
      <c r="Z10" s="92"/>
      <c r="AA10" s="92" t="s">
        <v>148</v>
      </c>
      <c r="AB10" s="92"/>
      <c r="AC10" s="92" t="s">
        <v>147</v>
      </c>
      <c r="AD10" s="92"/>
      <c r="AE10" s="92"/>
    </row>
    <row r="11" spans="1:31" ht="21.8" customHeight="1" x14ac:dyDescent="0.45">
      <c r="A11" s="117"/>
      <c r="B11" s="117"/>
      <c r="C11" s="117"/>
      <c r="D11" s="117"/>
      <c r="E11" s="92"/>
      <c r="F11" s="119"/>
      <c r="G11" s="92" t="s">
        <v>149</v>
      </c>
      <c r="H11" s="92"/>
      <c r="I11" s="92" t="s">
        <v>150</v>
      </c>
      <c r="J11" s="92"/>
      <c r="K11" s="92" t="s">
        <v>151</v>
      </c>
      <c r="L11" s="92"/>
      <c r="M11" s="92" t="s">
        <v>152</v>
      </c>
      <c r="N11" s="92"/>
      <c r="O11" s="92"/>
      <c r="P11" s="92"/>
      <c r="Q11" s="92" t="s">
        <v>153</v>
      </c>
      <c r="R11" s="92"/>
      <c r="S11" s="92" t="s">
        <v>154</v>
      </c>
      <c r="T11" s="92"/>
      <c r="U11" s="92" t="s">
        <v>155</v>
      </c>
      <c r="V11" s="92"/>
      <c r="W11" s="92" t="s">
        <v>156</v>
      </c>
      <c r="X11" s="92"/>
      <c r="Y11" s="92" t="s">
        <v>157</v>
      </c>
      <c r="Z11" s="92"/>
      <c r="AA11" s="92" t="s">
        <v>158</v>
      </c>
      <c r="AB11" s="92"/>
      <c r="AC11" s="92" t="s">
        <v>159</v>
      </c>
      <c r="AD11" s="92"/>
      <c r="AE11" s="92" t="s">
        <v>160</v>
      </c>
    </row>
    <row r="12" spans="1:31" ht="21.8" customHeight="1" x14ac:dyDescent="0.45">
      <c r="A12" s="117"/>
      <c r="B12" s="117"/>
      <c r="C12" s="117"/>
      <c r="D12" s="117"/>
      <c r="E12" s="92"/>
      <c r="F12" s="119"/>
      <c r="G12" s="92" t="s">
        <v>161</v>
      </c>
      <c r="H12" s="92"/>
      <c r="I12" s="92" t="s">
        <v>162</v>
      </c>
      <c r="J12" s="92"/>
      <c r="K12" s="92" t="s">
        <v>163</v>
      </c>
      <c r="L12" s="92"/>
      <c r="M12" s="92" t="s">
        <v>164</v>
      </c>
      <c r="N12" s="92"/>
      <c r="O12" s="92" t="s">
        <v>82</v>
      </c>
      <c r="P12" s="92"/>
      <c r="Q12" s="92" t="s">
        <v>165</v>
      </c>
      <c r="R12" s="92"/>
      <c r="S12" s="92" t="s">
        <v>166</v>
      </c>
      <c r="T12" s="92"/>
      <c r="U12" s="92" t="s">
        <v>167</v>
      </c>
      <c r="V12" s="92"/>
      <c r="W12" s="92" t="s">
        <v>168</v>
      </c>
      <c r="X12" s="92"/>
      <c r="Y12" s="92" t="s">
        <v>169</v>
      </c>
      <c r="Z12" s="92"/>
      <c r="AA12" s="92" t="s">
        <v>170</v>
      </c>
      <c r="AB12" s="92"/>
      <c r="AC12" s="92" t="s">
        <v>171</v>
      </c>
      <c r="AD12" s="92"/>
      <c r="AE12" s="92" t="s">
        <v>172</v>
      </c>
    </row>
    <row r="13" spans="1:31" ht="21.8" customHeight="1" x14ac:dyDescent="0.45">
      <c r="A13" s="117"/>
      <c r="B13" s="117"/>
      <c r="C13" s="117"/>
      <c r="D13" s="117"/>
      <c r="E13" s="122" t="s">
        <v>11</v>
      </c>
      <c r="F13" s="119"/>
      <c r="G13" s="97" t="s">
        <v>12</v>
      </c>
      <c r="H13" s="92"/>
      <c r="I13" s="97" t="s">
        <v>12</v>
      </c>
      <c r="J13" s="92"/>
      <c r="K13" s="97" t="s">
        <v>12</v>
      </c>
      <c r="L13" s="92"/>
      <c r="M13" s="97" t="s">
        <v>12</v>
      </c>
      <c r="N13" s="92"/>
      <c r="O13" s="97" t="s">
        <v>12</v>
      </c>
      <c r="P13" s="92"/>
      <c r="Q13" s="97" t="s">
        <v>12</v>
      </c>
      <c r="R13" s="92"/>
      <c r="S13" s="97" t="s">
        <v>12</v>
      </c>
      <c r="T13" s="92"/>
      <c r="U13" s="97" t="s">
        <v>12</v>
      </c>
      <c r="V13" s="92"/>
      <c r="W13" s="97" t="s">
        <v>12</v>
      </c>
      <c r="X13" s="92"/>
      <c r="Y13" s="97" t="s">
        <v>12</v>
      </c>
      <c r="Z13" s="92"/>
      <c r="AA13" s="97" t="s">
        <v>12</v>
      </c>
      <c r="AB13" s="92"/>
      <c r="AC13" s="97" t="s">
        <v>12</v>
      </c>
      <c r="AD13" s="92"/>
      <c r="AE13" s="97" t="s">
        <v>12</v>
      </c>
    </row>
    <row r="14" spans="1:31" ht="5.95" customHeight="1" x14ac:dyDescent="0.45">
      <c r="A14" s="117"/>
      <c r="B14" s="117"/>
      <c r="C14" s="117"/>
      <c r="D14" s="117"/>
      <c r="E14" s="85"/>
      <c r="F14" s="121"/>
      <c r="G14" s="115"/>
      <c r="H14" s="115"/>
      <c r="I14" s="123"/>
      <c r="J14" s="115"/>
      <c r="K14" s="115"/>
      <c r="L14" s="115"/>
      <c r="M14" s="123"/>
      <c r="N14" s="115"/>
      <c r="O14" s="115"/>
      <c r="P14" s="85"/>
      <c r="Q14" s="115"/>
      <c r="R14" s="85"/>
      <c r="S14" s="115"/>
      <c r="T14" s="85"/>
      <c r="U14" s="115"/>
      <c r="V14" s="85"/>
      <c r="W14" s="115"/>
      <c r="X14" s="85"/>
      <c r="Y14" s="115"/>
      <c r="Z14" s="85"/>
      <c r="AA14" s="115"/>
      <c r="AB14" s="85"/>
      <c r="AC14" s="115"/>
      <c r="AD14" s="85"/>
      <c r="AE14" s="115"/>
    </row>
    <row r="15" spans="1:31" ht="21.8" customHeight="1" x14ac:dyDescent="0.45">
      <c r="A15" s="120" t="s">
        <v>173</v>
      </c>
      <c r="B15" s="120"/>
      <c r="C15" s="120"/>
      <c r="D15" s="120"/>
      <c r="E15" s="85"/>
      <c r="F15" s="121"/>
      <c r="G15" s="115"/>
      <c r="H15" s="115"/>
      <c r="I15" s="115"/>
      <c r="J15" s="115"/>
      <c r="K15" s="115"/>
      <c r="L15" s="115"/>
      <c r="M15" s="115"/>
      <c r="N15" s="115"/>
      <c r="O15" s="115"/>
      <c r="P15" s="115"/>
      <c r="Q15" s="115"/>
      <c r="R15" s="115"/>
      <c r="S15" s="115"/>
      <c r="T15" s="115"/>
      <c r="U15" s="115"/>
      <c r="V15" s="115"/>
      <c r="W15" s="115"/>
      <c r="X15" s="115"/>
      <c r="Y15" s="115"/>
      <c r="Z15" s="115"/>
      <c r="AA15" s="115"/>
      <c r="AB15" s="115"/>
      <c r="AC15" s="115"/>
      <c r="AD15" s="115"/>
      <c r="AE15" s="115"/>
    </row>
    <row r="16" spans="1:31" ht="21.8" customHeight="1" x14ac:dyDescent="0.45">
      <c r="B16" s="120" t="s">
        <v>174</v>
      </c>
      <c r="C16" s="120"/>
      <c r="D16" s="120"/>
      <c r="E16" s="85"/>
      <c r="F16" s="121"/>
      <c r="G16" s="115">
        <v>1494683468</v>
      </c>
      <c r="H16" s="115"/>
      <c r="I16" s="115">
        <v>15266493181</v>
      </c>
      <c r="J16" s="115"/>
      <c r="K16" s="115">
        <v>172861100</v>
      </c>
      <c r="L16" s="115"/>
      <c r="M16" s="115">
        <v>156777302</v>
      </c>
      <c r="N16" s="115"/>
      <c r="O16" s="115">
        <v>12105771285</v>
      </c>
      <c r="P16" s="115"/>
      <c r="Q16" s="115">
        <v>-121563705</v>
      </c>
      <c r="R16" s="115"/>
      <c r="S16" s="115">
        <v>47273978</v>
      </c>
      <c r="T16" s="115"/>
      <c r="U16" s="115">
        <v>-114270363</v>
      </c>
      <c r="V16" s="115"/>
      <c r="W16" s="115">
        <v>-113749362</v>
      </c>
      <c r="X16" s="115"/>
      <c r="Y16" s="115">
        <v>3155338158</v>
      </c>
      <c r="Z16" s="115"/>
      <c r="AA16" s="115">
        <f>SUM(G16:Y16)</f>
        <v>32049615042</v>
      </c>
      <c r="AB16" s="115"/>
      <c r="AC16" s="115">
        <v>3562191150</v>
      </c>
      <c r="AD16" s="115"/>
      <c r="AE16" s="115">
        <f>SUM(AA16:AC16)</f>
        <v>35611806192</v>
      </c>
    </row>
    <row r="17" spans="1:31" ht="21.8" customHeight="1" x14ac:dyDescent="0.45">
      <c r="A17" s="103" t="s">
        <v>175</v>
      </c>
      <c r="B17" s="103"/>
      <c r="C17" s="120"/>
      <c r="D17" s="120"/>
      <c r="E17" s="85"/>
      <c r="F17" s="121"/>
      <c r="G17" s="115"/>
      <c r="H17" s="115"/>
      <c r="I17" s="115"/>
      <c r="J17" s="115"/>
      <c r="K17" s="115"/>
      <c r="L17" s="115"/>
      <c r="M17" s="115"/>
      <c r="N17" s="115"/>
      <c r="O17" s="115"/>
      <c r="P17" s="115"/>
      <c r="Q17" s="115"/>
      <c r="R17" s="115"/>
      <c r="S17" s="115"/>
      <c r="T17" s="115"/>
      <c r="U17" s="115"/>
      <c r="V17" s="115"/>
      <c r="W17" s="115"/>
      <c r="X17" s="115"/>
      <c r="Y17" s="115"/>
      <c r="Z17" s="115"/>
      <c r="AA17" s="115"/>
      <c r="AB17" s="115"/>
      <c r="AC17" s="115"/>
      <c r="AD17" s="115"/>
      <c r="AE17" s="115"/>
    </row>
    <row r="18" spans="1:31" ht="21.8" customHeight="1" x14ac:dyDescent="0.45">
      <c r="A18" s="103"/>
      <c r="B18" s="103" t="s">
        <v>176</v>
      </c>
      <c r="C18" s="120"/>
      <c r="D18" s="120"/>
      <c r="E18" s="85"/>
      <c r="F18" s="121"/>
      <c r="G18" s="115">
        <v>0</v>
      </c>
      <c r="H18" s="115"/>
      <c r="I18" s="115">
        <v>0</v>
      </c>
      <c r="J18" s="115"/>
      <c r="K18" s="115">
        <v>0</v>
      </c>
      <c r="L18" s="115"/>
      <c r="M18" s="115">
        <v>0</v>
      </c>
      <c r="N18" s="115"/>
      <c r="O18" s="115">
        <v>0</v>
      </c>
      <c r="P18" s="115"/>
      <c r="Q18" s="115">
        <v>0</v>
      </c>
      <c r="R18" s="115"/>
      <c r="S18" s="115">
        <v>0</v>
      </c>
      <c r="T18" s="115"/>
      <c r="U18" s="115">
        <v>0</v>
      </c>
      <c r="V18" s="115"/>
      <c r="W18" s="115">
        <v>0</v>
      </c>
      <c r="X18" s="115"/>
      <c r="Y18" s="115">
        <v>0</v>
      </c>
      <c r="Z18" s="115"/>
      <c r="AA18" s="115">
        <f>SUM(F18:Z18)</f>
        <v>0</v>
      </c>
      <c r="AB18" s="115"/>
      <c r="AC18" s="115">
        <v>20</v>
      </c>
      <c r="AD18" s="115"/>
      <c r="AE18" s="115">
        <f t="shared" ref="AE18" si="0">SUM(AA18:AC18)</f>
        <v>20</v>
      </c>
    </row>
    <row r="19" spans="1:31" ht="21.8" customHeight="1" x14ac:dyDescent="0.45">
      <c r="A19" s="103" t="s">
        <v>177</v>
      </c>
      <c r="B19" s="103"/>
      <c r="C19" s="120"/>
      <c r="D19" s="120"/>
      <c r="E19" s="124">
        <v>15</v>
      </c>
      <c r="F19" s="121"/>
      <c r="G19" s="115">
        <v>0</v>
      </c>
      <c r="H19" s="115"/>
      <c r="I19" s="115">
        <v>0</v>
      </c>
      <c r="J19" s="115"/>
      <c r="K19" s="115">
        <v>0</v>
      </c>
      <c r="L19" s="115"/>
      <c r="M19" s="115">
        <v>0</v>
      </c>
      <c r="N19" s="115"/>
      <c r="O19" s="115">
        <v>-1499152133</v>
      </c>
      <c r="P19" s="115"/>
      <c r="Q19" s="115">
        <v>0</v>
      </c>
      <c r="R19" s="115"/>
      <c r="S19" s="115">
        <v>0</v>
      </c>
      <c r="T19" s="115"/>
      <c r="U19" s="115">
        <v>0</v>
      </c>
      <c r="V19" s="115"/>
      <c r="W19" s="115">
        <v>0</v>
      </c>
      <c r="X19" s="115"/>
      <c r="Y19" s="115"/>
      <c r="Z19" s="115"/>
      <c r="AA19" s="115">
        <f>SUM(F19:Z19)</f>
        <v>-1499152133</v>
      </c>
      <c r="AB19" s="115"/>
      <c r="AC19" s="115">
        <v>0</v>
      </c>
      <c r="AD19" s="115"/>
      <c r="AE19" s="115">
        <f>SUM(AA19:AC19)</f>
        <v>-1499152133</v>
      </c>
    </row>
    <row r="20" spans="1:31" ht="21.8" customHeight="1" x14ac:dyDescent="0.45">
      <c r="A20" s="103" t="s">
        <v>178</v>
      </c>
      <c r="B20" s="120"/>
      <c r="C20" s="120"/>
      <c r="D20" s="120"/>
      <c r="F20" s="121"/>
      <c r="G20" s="115"/>
      <c r="H20" s="115"/>
      <c r="I20" s="115"/>
      <c r="J20" s="115"/>
      <c r="K20" s="115"/>
      <c r="L20" s="115"/>
      <c r="M20" s="115"/>
      <c r="N20" s="115"/>
      <c r="O20" s="115"/>
      <c r="P20" s="115"/>
      <c r="Q20" s="115"/>
      <c r="R20" s="115"/>
      <c r="S20" s="115"/>
      <c r="T20" s="115"/>
      <c r="U20" s="115"/>
      <c r="V20" s="115"/>
      <c r="W20" s="115"/>
      <c r="X20" s="115"/>
      <c r="Y20" s="115"/>
      <c r="Z20" s="115"/>
      <c r="AA20" s="115"/>
      <c r="AB20" s="115"/>
      <c r="AC20" s="115"/>
      <c r="AD20" s="115"/>
      <c r="AE20" s="115"/>
    </row>
    <row r="21" spans="1:31" ht="21.8" customHeight="1" x14ac:dyDescent="0.45">
      <c r="A21" s="103"/>
      <c r="B21" s="103" t="s">
        <v>179</v>
      </c>
      <c r="C21" s="120"/>
      <c r="D21" s="120"/>
      <c r="F21" s="121"/>
      <c r="G21" s="115">
        <v>0</v>
      </c>
      <c r="H21" s="115"/>
      <c r="I21" s="115">
        <v>0</v>
      </c>
      <c r="J21" s="115"/>
      <c r="K21" s="115">
        <v>0</v>
      </c>
      <c r="L21" s="115"/>
      <c r="M21" s="115">
        <v>0</v>
      </c>
      <c r="N21" s="115"/>
      <c r="O21" s="115">
        <v>0</v>
      </c>
      <c r="P21" s="115"/>
      <c r="Q21" s="115">
        <v>0</v>
      </c>
      <c r="R21" s="115"/>
      <c r="S21" s="115">
        <v>0</v>
      </c>
      <c r="T21" s="115"/>
      <c r="U21" s="115">
        <v>0</v>
      </c>
      <c r="V21" s="115"/>
      <c r="W21" s="115">
        <v>0</v>
      </c>
      <c r="X21" s="115"/>
      <c r="Y21" s="115">
        <v>0</v>
      </c>
      <c r="Z21" s="115"/>
      <c r="AA21" s="115">
        <f>SUM(F21:Z21)</f>
        <v>0</v>
      </c>
      <c r="AB21" s="115"/>
      <c r="AC21" s="115">
        <v>-179415410</v>
      </c>
      <c r="AD21" s="115"/>
      <c r="AE21" s="115">
        <f>SUM(AA21:AC21)</f>
        <v>-179415410</v>
      </c>
    </row>
    <row r="22" spans="1:31" ht="21.8" customHeight="1" x14ac:dyDescent="0.45">
      <c r="A22" s="103" t="s">
        <v>265</v>
      </c>
      <c r="B22" s="103"/>
      <c r="C22" s="120"/>
      <c r="D22" s="120"/>
      <c r="F22" s="121"/>
      <c r="G22" s="115"/>
      <c r="H22" s="115"/>
      <c r="I22" s="115"/>
      <c r="J22" s="115"/>
      <c r="K22" s="115"/>
      <c r="L22" s="115"/>
      <c r="M22" s="115"/>
      <c r="N22" s="115"/>
      <c r="O22" s="115"/>
      <c r="P22" s="115"/>
      <c r="Q22" s="115"/>
      <c r="R22" s="115"/>
      <c r="S22" s="115"/>
      <c r="T22" s="115"/>
      <c r="U22" s="115"/>
      <c r="V22" s="115"/>
      <c r="W22" s="115"/>
      <c r="X22" s="115"/>
      <c r="Y22" s="115"/>
      <c r="Z22" s="115"/>
      <c r="AA22" s="115"/>
      <c r="AB22" s="115"/>
      <c r="AC22" s="115"/>
      <c r="AD22" s="115"/>
      <c r="AE22" s="115"/>
    </row>
    <row r="23" spans="1:31" ht="21.8" customHeight="1" x14ac:dyDescent="0.45">
      <c r="B23" s="103" t="s">
        <v>266</v>
      </c>
      <c r="C23" s="103"/>
      <c r="D23" s="103"/>
      <c r="F23" s="103"/>
      <c r="G23" s="125">
        <v>0</v>
      </c>
      <c r="H23" s="115"/>
      <c r="I23" s="125">
        <v>0</v>
      </c>
      <c r="J23" s="115"/>
      <c r="K23" s="125">
        <v>0</v>
      </c>
      <c r="L23" s="115"/>
      <c r="M23" s="125">
        <v>0</v>
      </c>
      <c r="N23" s="115"/>
      <c r="O23" s="125">
        <v>2011614807</v>
      </c>
      <c r="P23" s="115"/>
      <c r="Q23" s="125">
        <v>-93130399</v>
      </c>
      <c r="R23" s="115"/>
      <c r="S23" s="125">
        <v>0</v>
      </c>
      <c r="T23" s="115"/>
      <c r="U23" s="125">
        <v>-338736413</v>
      </c>
      <c r="V23" s="115"/>
      <c r="W23" s="125">
        <v>174371557</v>
      </c>
      <c r="X23" s="115"/>
      <c r="Y23" s="125">
        <v>0</v>
      </c>
      <c r="Z23" s="115"/>
      <c r="AA23" s="125">
        <f>SUM(F23:Z23)</f>
        <v>1754119552</v>
      </c>
      <c r="AB23" s="115"/>
      <c r="AC23" s="125">
        <v>442299406</v>
      </c>
      <c r="AD23" s="115"/>
      <c r="AE23" s="125">
        <f>SUM(AA23:AC23)</f>
        <v>2196418958</v>
      </c>
    </row>
    <row r="24" spans="1:31" ht="5.95" customHeight="1" x14ac:dyDescent="0.45">
      <c r="A24" s="103"/>
      <c r="B24" s="103"/>
      <c r="C24" s="103"/>
      <c r="D24" s="103"/>
      <c r="F24" s="126"/>
      <c r="G24" s="115"/>
      <c r="H24" s="115"/>
      <c r="I24" s="115"/>
      <c r="J24" s="115"/>
      <c r="K24" s="85"/>
      <c r="L24" s="115"/>
      <c r="M24" s="115"/>
      <c r="N24" s="115"/>
      <c r="O24" s="115"/>
      <c r="P24" s="115"/>
      <c r="Q24" s="115"/>
      <c r="R24" s="115"/>
      <c r="S24" s="115"/>
      <c r="T24" s="115"/>
      <c r="U24" s="115"/>
      <c r="V24" s="115"/>
      <c r="W24" s="115"/>
      <c r="X24" s="115"/>
      <c r="Y24" s="115"/>
      <c r="Z24" s="115"/>
      <c r="AA24" s="115"/>
      <c r="AB24" s="115"/>
      <c r="AC24" s="115"/>
      <c r="AD24" s="115"/>
      <c r="AE24" s="115"/>
    </row>
    <row r="25" spans="1:31" ht="19.45" x14ac:dyDescent="0.45">
      <c r="A25" s="120" t="s">
        <v>180</v>
      </c>
      <c r="B25" s="103"/>
      <c r="C25" s="103"/>
      <c r="D25" s="103"/>
      <c r="F25" s="126"/>
      <c r="G25" s="115"/>
      <c r="H25" s="115"/>
      <c r="I25" s="115"/>
      <c r="J25" s="115"/>
      <c r="K25" s="85"/>
      <c r="L25" s="115"/>
      <c r="M25" s="115"/>
      <c r="N25" s="115"/>
      <c r="O25" s="115"/>
      <c r="P25" s="115"/>
      <c r="Q25" s="115"/>
      <c r="R25" s="115"/>
      <c r="S25" s="115"/>
      <c r="T25" s="115"/>
      <c r="U25" s="115"/>
      <c r="V25" s="115"/>
      <c r="W25" s="115"/>
      <c r="X25" s="115"/>
      <c r="Y25" s="115"/>
      <c r="Z25" s="115"/>
      <c r="AA25" s="115"/>
      <c r="AB25" s="115"/>
      <c r="AC25" s="115"/>
      <c r="AD25" s="115"/>
      <c r="AE25" s="115"/>
    </row>
    <row r="26" spans="1:31" ht="21.8" customHeight="1" thickBot="1" x14ac:dyDescent="0.5">
      <c r="B26" s="120" t="s">
        <v>181</v>
      </c>
      <c r="C26" s="120"/>
      <c r="D26" s="120"/>
      <c r="F26" s="121"/>
      <c r="G26" s="127">
        <f>SUM(G16:G24)</f>
        <v>1494683468</v>
      </c>
      <c r="H26" s="115"/>
      <c r="I26" s="127">
        <f>SUM(I16:I24)</f>
        <v>15266493181</v>
      </c>
      <c r="J26" s="115"/>
      <c r="K26" s="127">
        <f>SUM(K16:K24)</f>
        <v>172861100</v>
      </c>
      <c r="L26" s="115"/>
      <c r="M26" s="127">
        <f>SUM(M16:M24)</f>
        <v>156777302</v>
      </c>
      <c r="N26" s="115"/>
      <c r="O26" s="127">
        <f>SUM(O16:O24)</f>
        <v>12618233959</v>
      </c>
      <c r="P26" s="115"/>
      <c r="Q26" s="127">
        <f>SUM(Q16:Q24)</f>
        <v>-214694104</v>
      </c>
      <c r="R26" s="115"/>
      <c r="S26" s="127">
        <f>SUM(S16:S24)</f>
        <v>47273978</v>
      </c>
      <c r="T26" s="115"/>
      <c r="U26" s="127">
        <f>SUM(U16:U24)</f>
        <v>-453006776</v>
      </c>
      <c r="V26" s="115"/>
      <c r="W26" s="127">
        <f>SUM(W16:W24)</f>
        <v>60622195</v>
      </c>
      <c r="X26" s="115"/>
      <c r="Y26" s="127">
        <f>SUM(Y16:Y24)</f>
        <v>3155338158</v>
      </c>
      <c r="Z26" s="115"/>
      <c r="AA26" s="127">
        <f>SUM(AA16:AA24)</f>
        <v>32304582461</v>
      </c>
      <c r="AB26" s="115"/>
      <c r="AC26" s="127">
        <f>SUM(AC16:AC24)</f>
        <v>3825075166</v>
      </c>
      <c r="AD26" s="115"/>
      <c r="AE26" s="127">
        <f>SUM(AE16:AE24)</f>
        <v>36129657627</v>
      </c>
    </row>
    <row r="27" spans="1:31" ht="18.8" customHeight="1" thickTop="1" x14ac:dyDescent="0.45">
      <c r="A27" s="120"/>
      <c r="B27" s="120"/>
      <c r="C27" s="120"/>
      <c r="D27" s="120"/>
      <c r="F27" s="121"/>
      <c r="G27" s="115"/>
      <c r="H27" s="115"/>
      <c r="I27" s="115"/>
      <c r="J27" s="115"/>
      <c r="K27" s="115"/>
      <c r="L27" s="115"/>
      <c r="M27" s="115"/>
      <c r="N27" s="115"/>
      <c r="O27" s="115"/>
      <c r="P27" s="115"/>
      <c r="Q27" s="115"/>
      <c r="R27" s="115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ht="18.8" customHeight="1" x14ac:dyDescent="0.45">
      <c r="A28" s="120" t="s">
        <v>173</v>
      </c>
      <c r="B28" s="120"/>
      <c r="C28" s="120"/>
      <c r="D28" s="120"/>
      <c r="F28" s="121"/>
      <c r="G28" s="115"/>
      <c r="H28" s="115"/>
      <c r="I28" s="115"/>
      <c r="J28" s="115"/>
      <c r="K28" s="115"/>
      <c r="L28" s="115"/>
      <c r="M28" s="115"/>
      <c r="N28" s="115"/>
      <c r="O28" s="115"/>
      <c r="P28" s="115"/>
      <c r="Q28" s="115"/>
      <c r="R28" s="115"/>
      <c r="S28" s="115"/>
      <c r="T28" s="115"/>
      <c r="U28" s="115"/>
      <c r="V28" s="115"/>
      <c r="W28" s="115"/>
      <c r="X28" s="115"/>
      <c r="Y28" s="115"/>
      <c r="Z28" s="115"/>
      <c r="AA28" s="115"/>
      <c r="AB28" s="115"/>
      <c r="AC28" s="115"/>
      <c r="AD28" s="115"/>
      <c r="AE28" s="115"/>
    </row>
    <row r="29" spans="1:31" ht="21.8" customHeight="1" x14ac:dyDescent="0.45">
      <c r="B29" s="120" t="s">
        <v>182</v>
      </c>
      <c r="C29" s="120"/>
      <c r="D29" s="120"/>
      <c r="E29" s="85"/>
      <c r="F29" s="121"/>
      <c r="G29" s="128">
        <v>1494683468</v>
      </c>
      <c r="H29" s="115"/>
      <c r="I29" s="128">
        <v>15266493181</v>
      </c>
      <c r="J29" s="115"/>
      <c r="K29" s="128">
        <v>172861100</v>
      </c>
      <c r="L29" s="115"/>
      <c r="M29" s="128">
        <v>156777302</v>
      </c>
      <c r="N29" s="115"/>
      <c r="O29" s="128">
        <v>14032428623</v>
      </c>
      <c r="P29" s="115"/>
      <c r="Q29" s="128">
        <v>-173553573</v>
      </c>
      <c r="R29" s="115"/>
      <c r="S29" s="128">
        <v>47273978</v>
      </c>
      <c r="T29" s="115"/>
      <c r="U29" s="128">
        <v>-499133925</v>
      </c>
      <c r="V29" s="115"/>
      <c r="W29" s="128">
        <v>-165787959</v>
      </c>
      <c r="X29" s="115"/>
      <c r="Y29" s="128">
        <v>3155338158</v>
      </c>
      <c r="Z29" s="115"/>
      <c r="AA29" s="128">
        <f>SUM(F29:Z29)</f>
        <v>33487380353</v>
      </c>
      <c r="AB29" s="115"/>
      <c r="AC29" s="128">
        <v>3835041777</v>
      </c>
      <c r="AD29" s="115"/>
      <c r="AE29" s="128">
        <f>SUM(AA29:AC29)</f>
        <v>37322422130</v>
      </c>
    </row>
    <row r="30" spans="1:31" ht="21.8" customHeight="1" x14ac:dyDescent="0.45">
      <c r="A30" s="103" t="s">
        <v>177</v>
      </c>
      <c r="B30" s="103"/>
      <c r="C30" s="120"/>
      <c r="D30" s="120"/>
      <c r="E30" s="124">
        <v>15</v>
      </c>
      <c r="F30" s="121"/>
      <c r="G30" s="128">
        <v>0</v>
      </c>
      <c r="H30" s="115"/>
      <c r="I30" s="128">
        <v>0</v>
      </c>
      <c r="J30" s="115"/>
      <c r="K30" s="128">
        <v>0</v>
      </c>
      <c r="L30" s="115"/>
      <c r="M30" s="128">
        <v>0</v>
      </c>
      <c r="N30" s="115"/>
      <c r="O30" s="128">
        <v>-1748689381</v>
      </c>
      <c r="P30" s="115"/>
      <c r="Q30" s="128">
        <v>0</v>
      </c>
      <c r="R30" s="115"/>
      <c r="S30" s="128">
        <v>0</v>
      </c>
      <c r="T30" s="115"/>
      <c r="U30" s="128">
        <v>0</v>
      </c>
      <c r="V30" s="115"/>
      <c r="W30" s="128">
        <v>0</v>
      </c>
      <c r="X30" s="115"/>
      <c r="Y30" s="128">
        <v>0</v>
      </c>
      <c r="Z30" s="115"/>
      <c r="AA30" s="128">
        <f>SUM(F30:Z30)</f>
        <v>-1748689381</v>
      </c>
      <c r="AB30" s="115"/>
      <c r="AC30" s="128">
        <v>0</v>
      </c>
      <c r="AD30" s="115"/>
      <c r="AE30" s="128">
        <f>SUM(AA30:AC30)</f>
        <v>-1748689381</v>
      </c>
    </row>
    <row r="31" spans="1:31" ht="21.8" customHeight="1" x14ac:dyDescent="0.45">
      <c r="A31" s="103" t="s">
        <v>183</v>
      </c>
      <c r="B31" s="120"/>
      <c r="C31" s="120"/>
      <c r="D31" s="120"/>
      <c r="F31" s="121"/>
      <c r="G31" s="128"/>
      <c r="H31" s="115"/>
      <c r="I31" s="128"/>
      <c r="J31" s="115"/>
      <c r="K31" s="128"/>
      <c r="L31" s="115"/>
      <c r="M31" s="128"/>
      <c r="N31" s="115"/>
      <c r="O31" s="128"/>
      <c r="P31" s="115"/>
      <c r="Q31" s="128"/>
      <c r="R31" s="115"/>
      <c r="S31" s="128"/>
      <c r="T31" s="115"/>
      <c r="U31" s="128"/>
      <c r="V31" s="115"/>
      <c r="W31" s="128"/>
      <c r="X31" s="115"/>
      <c r="Y31" s="128"/>
      <c r="Z31" s="115"/>
      <c r="AA31" s="128"/>
      <c r="AB31" s="115"/>
      <c r="AC31" s="128"/>
      <c r="AD31" s="115"/>
      <c r="AE31" s="128"/>
    </row>
    <row r="32" spans="1:31" ht="21.8" customHeight="1" x14ac:dyDescent="0.45">
      <c r="A32" s="103"/>
      <c r="B32" s="103" t="s">
        <v>85</v>
      </c>
      <c r="C32" s="120"/>
      <c r="D32" s="120"/>
      <c r="F32" s="121"/>
      <c r="G32" s="128">
        <v>0</v>
      </c>
      <c r="H32" s="115"/>
      <c r="I32" s="128">
        <v>0</v>
      </c>
      <c r="J32" s="115"/>
      <c r="K32" s="128">
        <v>0</v>
      </c>
      <c r="L32" s="115"/>
      <c r="M32" s="128">
        <v>0</v>
      </c>
      <c r="N32" s="115"/>
      <c r="O32" s="128">
        <v>0</v>
      </c>
      <c r="P32" s="115"/>
      <c r="Q32" s="128">
        <v>0</v>
      </c>
      <c r="R32" s="115"/>
      <c r="S32" s="128">
        <v>0</v>
      </c>
      <c r="T32" s="115"/>
      <c r="U32" s="128">
        <v>0</v>
      </c>
      <c r="V32" s="115"/>
      <c r="W32" s="128">
        <v>0</v>
      </c>
      <c r="X32" s="115"/>
      <c r="Y32" s="128">
        <v>0</v>
      </c>
      <c r="Z32" s="115"/>
      <c r="AA32" s="128">
        <f>SUM(F32:Z32)</f>
        <v>0</v>
      </c>
      <c r="AB32" s="115"/>
      <c r="AC32" s="128">
        <v>-361635773</v>
      </c>
      <c r="AD32" s="115"/>
      <c r="AE32" s="128">
        <f>SUM(AA32:AC32)</f>
        <v>-361635773</v>
      </c>
    </row>
    <row r="33" spans="1:31" ht="21.8" customHeight="1" x14ac:dyDescent="0.45">
      <c r="A33" s="103" t="s">
        <v>265</v>
      </c>
      <c r="B33" s="103"/>
      <c r="C33" s="120"/>
      <c r="D33" s="120"/>
      <c r="F33" s="121"/>
      <c r="G33" s="128"/>
      <c r="H33" s="115"/>
      <c r="I33" s="128"/>
      <c r="J33" s="115"/>
      <c r="K33" s="128"/>
      <c r="L33" s="115"/>
      <c r="M33" s="128"/>
      <c r="N33" s="115"/>
      <c r="O33" s="128"/>
      <c r="P33" s="115"/>
      <c r="Q33" s="128"/>
      <c r="R33" s="115"/>
      <c r="S33" s="128"/>
      <c r="T33" s="115"/>
      <c r="U33" s="128"/>
      <c r="V33" s="115"/>
      <c r="W33" s="128"/>
      <c r="X33" s="115"/>
      <c r="Y33" s="128"/>
      <c r="Z33" s="115"/>
      <c r="AA33" s="128"/>
      <c r="AB33" s="115"/>
      <c r="AC33" s="128"/>
      <c r="AD33" s="115"/>
      <c r="AE33" s="128"/>
    </row>
    <row r="34" spans="1:31" ht="21.8" customHeight="1" x14ac:dyDescent="0.45">
      <c r="B34" s="103" t="s">
        <v>266</v>
      </c>
      <c r="C34" s="103"/>
      <c r="D34" s="103"/>
      <c r="F34" s="103"/>
      <c r="G34" s="129">
        <v>0</v>
      </c>
      <c r="H34" s="115"/>
      <c r="I34" s="129">
        <v>0</v>
      </c>
      <c r="J34" s="115"/>
      <c r="K34" s="129">
        <v>0</v>
      </c>
      <c r="L34" s="115"/>
      <c r="M34" s="129">
        <v>0</v>
      </c>
      <c r="N34" s="115"/>
      <c r="O34" s="129">
        <f>'7-8 (9M)'!G63</f>
        <v>3112669922</v>
      </c>
      <c r="P34" s="115"/>
      <c r="Q34" s="129">
        <v>-56335564</v>
      </c>
      <c r="R34" s="115"/>
      <c r="S34" s="129">
        <v>0</v>
      </c>
      <c r="T34" s="115"/>
      <c r="U34" s="129">
        <v>145221286</v>
      </c>
      <c r="V34" s="115"/>
      <c r="W34" s="129">
        <v>-164039406</v>
      </c>
      <c r="X34" s="115"/>
      <c r="Y34" s="129">
        <v>0</v>
      </c>
      <c r="Z34" s="115"/>
      <c r="AA34" s="129">
        <f>SUM(F34:Z34)</f>
        <v>3037516238</v>
      </c>
      <c r="AB34" s="115"/>
      <c r="AC34" s="129">
        <v>312983238</v>
      </c>
      <c r="AD34" s="115"/>
      <c r="AE34" s="129">
        <f>SUM(AA34:AC34)</f>
        <v>3350499476</v>
      </c>
    </row>
    <row r="35" spans="1:31" ht="5.95" customHeight="1" x14ac:dyDescent="0.45">
      <c r="A35" s="103"/>
      <c r="B35" s="103"/>
      <c r="C35" s="103"/>
      <c r="D35" s="103"/>
      <c r="F35" s="126"/>
      <c r="G35" s="128"/>
      <c r="H35" s="115"/>
      <c r="I35" s="128"/>
      <c r="J35" s="115"/>
      <c r="K35" s="98"/>
      <c r="L35" s="115"/>
      <c r="M35" s="128"/>
      <c r="N35" s="115"/>
      <c r="O35" s="128"/>
      <c r="P35" s="115"/>
      <c r="Q35" s="128"/>
      <c r="R35" s="115"/>
      <c r="S35" s="128"/>
      <c r="T35" s="115"/>
      <c r="U35" s="128"/>
      <c r="V35" s="115"/>
      <c r="W35" s="128"/>
      <c r="X35" s="115"/>
      <c r="Y35" s="128"/>
      <c r="Z35" s="115"/>
      <c r="AA35" s="128"/>
      <c r="AB35" s="115"/>
      <c r="AC35" s="128"/>
      <c r="AD35" s="115"/>
      <c r="AE35" s="128"/>
    </row>
    <row r="36" spans="1:31" ht="19.45" x14ac:dyDescent="0.45">
      <c r="A36" s="120" t="s">
        <v>180</v>
      </c>
      <c r="B36" s="103"/>
      <c r="C36" s="103"/>
      <c r="D36" s="103"/>
      <c r="F36" s="126"/>
      <c r="G36" s="128"/>
      <c r="H36" s="115"/>
      <c r="I36" s="128"/>
      <c r="J36" s="115"/>
      <c r="K36" s="98"/>
      <c r="L36" s="115"/>
      <c r="M36" s="128"/>
      <c r="N36" s="115"/>
      <c r="O36" s="128"/>
      <c r="P36" s="115"/>
      <c r="Q36" s="128"/>
      <c r="R36" s="115"/>
      <c r="S36" s="128"/>
      <c r="T36" s="115"/>
      <c r="U36" s="128"/>
      <c r="V36" s="115"/>
      <c r="W36" s="128"/>
      <c r="X36" s="115"/>
      <c r="Y36" s="128"/>
      <c r="Z36" s="115"/>
      <c r="AA36" s="128"/>
      <c r="AB36" s="115"/>
      <c r="AC36" s="128"/>
      <c r="AD36" s="115"/>
      <c r="AE36" s="128"/>
    </row>
    <row r="37" spans="1:31" ht="21.8" customHeight="1" thickBot="1" x14ac:dyDescent="0.5">
      <c r="B37" s="120" t="s">
        <v>2</v>
      </c>
      <c r="C37" s="120"/>
      <c r="D37" s="120"/>
      <c r="F37" s="121"/>
      <c r="G37" s="130">
        <f>SUM(G29:G35)</f>
        <v>1494683468</v>
      </c>
      <c r="H37" s="115"/>
      <c r="I37" s="130">
        <f>SUM(I29:I35)</f>
        <v>15266493181</v>
      </c>
      <c r="J37" s="115"/>
      <c r="K37" s="130">
        <f>SUM(K29:K35)</f>
        <v>172861100</v>
      </c>
      <c r="L37" s="115"/>
      <c r="M37" s="130">
        <f>SUM(M29:M35)</f>
        <v>156777302</v>
      </c>
      <c r="N37" s="115"/>
      <c r="O37" s="130">
        <f>SUM(O29:O35)</f>
        <v>15396409164</v>
      </c>
      <c r="P37" s="115"/>
      <c r="Q37" s="130">
        <f>SUM(Q29:Q35)</f>
        <v>-229889137</v>
      </c>
      <c r="R37" s="115"/>
      <c r="S37" s="130">
        <f>SUM(S29:S35)</f>
        <v>47273978</v>
      </c>
      <c r="T37" s="115"/>
      <c r="U37" s="130">
        <f>SUM(U29:U35)</f>
        <v>-353912639</v>
      </c>
      <c r="V37" s="115"/>
      <c r="W37" s="130">
        <f>SUM(W29:W35)</f>
        <v>-329827365</v>
      </c>
      <c r="X37" s="115"/>
      <c r="Y37" s="130">
        <f>SUM(Y29:Y35)</f>
        <v>3155338158</v>
      </c>
      <c r="Z37" s="115"/>
      <c r="AA37" s="130">
        <f>SUM(AA29:AA35)</f>
        <v>34776207210</v>
      </c>
      <c r="AB37" s="115"/>
      <c r="AC37" s="130">
        <f>SUM(AC29:AC35)</f>
        <v>3786389242</v>
      </c>
      <c r="AD37" s="115"/>
      <c r="AE37" s="130">
        <f>SUM(AE29:AE35)</f>
        <v>38562596452</v>
      </c>
    </row>
    <row r="38" spans="1:31" ht="20.05" thickTop="1" x14ac:dyDescent="0.45">
      <c r="A38" s="120"/>
      <c r="B38" s="120"/>
      <c r="C38" s="120"/>
      <c r="D38" s="120"/>
      <c r="F38" s="121"/>
      <c r="G38" s="115"/>
      <c r="H38" s="115"/>
      <c r="I38" s="115"/>
      <c r="J38" s="115"/>
      <c r="K38" s="115"/>
      <c r="L38" s="115"/>
      <c r="M38" s="115"/>
      <c r="N38" s="115"/>
      <c r="O38" s="115"/>
      <c r="P38" s="115"/>
      <c r="Q38" s="115"/>
      <c r="R38" s="115"/>
      <c r="S38" s="115"/>
      <c r="T38" s="115"/>
      <c r="U38" s="115"/>
      <c r="V38" s="115"/>
      <c r="W38" s="115"/>
      <c r="X38" s="115"/>
      <c r="Y38" s="115"/>
      <c r="Z38" s="115"/>
      <c r="AA38" s="115"/>
      <c r="AB38" s="115"/>
      <c r="AC38" s="115"/>
      <c r="AD38" s="115"/>
      <c r="AE38" s="115"/>
    </row>
    <row r="39" spans="1:31" ht="18.8" customHeight="1" x14ac:dyDescent="0.45">
      <c r="A39" s="120"/>
      <c r="B39" s="120"/>
      <c r="C39" s="120"/>
      <c r="D39" s="120"/>
      <c r="F39" s="121"/>
      <c r="G39" s="115"/>
      <c r="H39" s="115"/>
      <c r="I39" s="115"/>
      <c r="J39" s="115"/>
      <c r="K39" s="115"/>
      <c r="L39" s="115"/>
      <c r="M39" s="115"/>
      <c r="N39" s="115"/>
      <c r="O39" s="115"/>
      <c r="P39" s="115"/>
      <c r="Q39" s="115"/>
      <c r="R39" s="115"/>
      <c r="S39" s="115"/>
      <c r="T39" s="115"/>
      <c r="U39" s="115"/>
      <c r="V39" s="115"/>
      <c r="W39" s="115"/>
      <c r="X39" s="115"/>
      <c r="Y39" s="115"/>
      <c r="Z39" s="115"/>
      <c r="AA39" s="115"/>
      <c r="AB39" s="115"/>
      <c r="AC39" s="115"/>
      <c r="AD39" s="115"/>
      <c r="AE39" s="115"/>
    </row>
    <row r="40" spans="1:31" ht="22.4" customHeight="1" x14ac:dyDescent="0.45">
      <c r="A40" s="109" t="s">
        <v>41</v>
      </c>
      <c r="B40" s="109"/>
      <c r="C40" s="109"/>
      <c r="D40" s="109"/>
      <c r="E40" s="131"/>
      <c r="F40" s="87"/>
      <c r="G40" s="88"/>
      <c r="H40" s="88"/>
      <c r="I40" s="88"/>
      <c r="J40" s="88"/>
      <c r="K40" s="88"/>
      <c r="L40" s="88"/>
      <c r="M40" s="88"/>
      <c r="N40" s="88"/>
      <c r="O40" s="88"/>
      <c r="P40" s="88"/>
      <c r="Q40" s="88"/>
      <c r="R40" s="88"/>
      <c r="S40" s="88"/>
      <c r="T40" s="88"/>
      <c r="U40" s="88"/>
      <c r="V40" s="88"/>
      <c r="W40" s="88"/>
      <c r="X40" s="88"/>
      <c r="Y40" s="88"/>
      <c r="Z40" s="88"/>
      <c r="AA40" s="88"/>
      <c r="AB40" s="88"/>
      <c r="AC40" s="88"/>
      <c r="AD40" s="88"/>
      <c r="AE40" s="88"/>
    </row>
  </sheetData>
  <mergeCells count="5">
    <mergeCell ref="G5:AE5"/>
    <mergeCell ref="G6:AA6"/>
    <mergeCell ref="Q7:Y7"/>
    <mergeCell ref="Q8:W8"/>
    <mergeCell ref="M8:O8"/>
  </mergeCells>
  <pageMargins left="0.4" right="0.4" top="0.5" bottom="0.6" header="0.49" footer="0.4"/>
  <pageSetup paperSize="9" scale="65" firstPageNumber="9" orientation="landscape" useFirstPageNumber="1" horizontalDpi="1200" verticalDpi="1200" r:id="rId1"/>
  <headerFooter>
    <oddFooter>&amp;R&amp;"Browallia New,Regular"&amp;13&amp;P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EC2009-D5EE-4C6F-AF3F-ACC9C0C4DAD9}">
  <dimension ref="A1:U32"/>
  <sheetViews>
    <sheetView topLeftCell="A23" zoomScale="110" zoomScaleNormal="110" zoomScaleSheetLayoutView="100" workbookViewId="0">
      <selection activeCell="I38" sqref="I38"/>
    </sheetView>
  </sheetViews>
  <sheetFormatPr defaultColWidth="9.44140625" defaultRowHeight="21.8" customHeight="1" x14ac:dyDescent="0.45"/>
  <cols>
    <col min="1" max="3" width="1.44140625" style="17" customWidth="1"/>
    <col min="4" max="4" width="31.33203125" style="17" customWidth="1"/>
    <col min="5" max="5" width="7.88671875" style="17" customWidth="1"/>
    <col min="6" max="6" width="0.88671875" style="17" customWidth="1"/>
    <col min="7" max="7" width="11.109375" style="17" customWidth="1"/>
    <col min="8" max="8" width="0.88671875" style="17" customWidth="1"/>
    <col min="9" max="9" width="11.88671875" style="17" customWidth="1"/>
    <col min="10" max="10" width="0.88671875" style="17" customWidth="1"/>
    <col min="11" max="11" width="12.88671875" style="17" customWidth="1"/>
    <col min="12" max="12" width="0.88671875" style="17" customWidth="1"/>
    <col min="13" max="13" width="12" style="17" customWidth="1"/>
    <col min="14" max="14" width="0.88671875" style="17" customWidth="1"/>
    <col min="15" max="15" width="13" style="17" customWidth="1"/>
    <col min="16" max="16" width="0.88671875" style="17" customWidth="1"/>
    <col min="17" max="17" width="15.88671875" style="17" customWidth="1"/>
    <col min="18" max="18" width="0.88671875" style="17" customWidth="1"/>
    <col min="19" max="19" width="18.5546875" style="17" customWidth="1"/>
    <col min="20" max="20" width="0.88671875" style="17" customWidth="1"/>
    <col min="21" max="21" width="12.88671875" style="17" customWidth="1"/>
    <col min="22" max="22" width="9.44140625" style="17" customWidth="1"/>
    <col min="23" max="16384" width="9.44140625" style="17"/>
  </cols>
  <sheetData>
    <row r="1" spans="1:21" ht="21.8" customHeight="1" x14ac:dyDescent="0.45">
      <c r="A1" s="1" t="s">
        <v>0</v>
      </c>
      <c r="B1" s="21"/>
      <c r="C1" s="21"/>
      <c r="D1" s="21"/>
      <c r="E1" s="21"/>
      <c r="F1" s="21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2"/>
    </row>
    <row r="2" spans="1:21" ht="21.8" customHeight="1" x14ac:dyDescent="0.45">
      <c r="A2" s="1" t="s">
        <v>135</v>
      </c>
      <c r="B2" s="21"/>
      <c r="C2" s="21"/>
      <c r="D2" s="21"/>
      <c r="E2" s="21"/>
      <c r="F2" s="21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2"/>
    </row>
    <row r="3" spans="1:21" ht="21.8" customHeight="1" x14ac:dyDescent="0.45">
      <c r="A3" s="4" t="str">
        <f>+'9'!A3</f>
        <v>สำหรับรอบระยะเวลาเก้าเดือนสิ้นสุดวันที่ 30 กันยายน พ.ศ. 2567</v>
      </c>
      <c r="B3" s="23"/>
      <c r="C3" s="23"/>
      <c r="D3" s="23"/>
      <c r="E3" s="23"/>
      <c r="F3" s="23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5"/>
    </row>
    <row r="4" spans="1:21" ht="20.85" customHeight="1" x14ac:dyDescent="0.45">
      <c r="A4" s="49"/>
      <c r="B4" s="49"/>
      <c r="C4" s="49"/>
      <c r="D4" s="49"/>
      <c r="E4" s="3"/>
      <c r="F4" s="3"/>
      <c r="G4" s="20"/>
      <c r="H4" s="20"/>
      <c r="I4" s="20"/>
      <c r="J4" s="3"/>
      <c r="K4" s="20"/>
      <c r="L4" s="3"/>
      <c r="M4" s="16"/>
      <c r="N4" s="16"/>
      <c r="O4" s="16"/>
      <c r="P4" s="20"/>
      <c r="Q4" s="20"/>
      <c r="R4" s="3"/>
      <c r="S4" s="20"/>
      <c r="T4" s="3"/>
      <c r="U4" s="20"/>
    </row>
    <row r="5" spans="1:21" ht="20.85" customHeight="1" x14ac:dyDescent="0.45">
      <c r="A5" s="49"/>
      <c r="B5" s="49"/>
      <c r="C5" s="49"/>
      <c r="D5" s="49"/>
      <c r="E5" s="16"/>
      <c r="F5" s="16"/>
      <c r="G5" s="173" t="s">
        <v>4</v>
      </c>
      <c r="H5" s="170"/>
      <c r="I5" s="170"/>
      <c r="J5" s="170"/>
      <c r="K5" s="170"/>
      <c r="L5" s="170"/>
      <c r="M5" s="170"/>
      <c r="N5" s="170"/>
      <c r="O5" s="170"/>
      <c r="P5" s="170"/>
      <c r="Q5" s="170"/>
      <c r="R5" s="170"/>
      <c r="S5" s="170"/>
      <c r="T5" s="170"/>
      <c r="U5" s="170"/>
    </row>
    <row r="6" spans="1:21" ht="20.85" customHeight="1" x14ac:dyDescent="0.45">
      <c r="A6" s="48"/>
      <c r="B6" s="50"/>
      <c r="C6" s="50"/>
      <c r="D6" s="50"/>
      <c r="E6" s="3"/>
      <c r="F6" s="3"/>
      <c r="G6" s="20"/>
      <c r="H6" s="20"/>
      <c r="I6" s="20"/>
      <c r="J6" s="3"/>
      <c r="K6" s="20"/>
      <c r="L6" s="3"/>
      <c r="P6" s="20"/>
      <c r="Q6" s="176" t="s">
        <v>83</v>
      </c>
      <c r="R6" s="175"/>
      <c r="S6" s="175"/>
      <c r="T6" s="3"/>
      <c r="U6" s="20"/>
    </row>
    <row r="7" spans="1:21" ht="20.85" customHeight="1" x14ac:dyDescent="0.45">
      <c r="A7" s="48"/>
      <c r="B7" s="50"/>
      <c r="C7" s="50"/>
      <c r="D7" s="50"/>
      <c r="E7" s="3"/>
      <c r="F7" s="3"/>
      <c r="G7" s="20"/>
      <c r="H7" s="20"/>
      <c r="I7" s="20"/>
      <c r="J7" s="3"/>
      <c r="K7" s="20"/>
      <c r="L7" s="3"/>
      <c r="M7" s="173" t="s">
        <v>80</v>
      </c>
      <c r="N7" s="170"/>
      <c r="O7" s="170"/>
      <c r="P7" s="20"/>
      <c r="Q7" s="176" t="s">
        <v>105</v>
      </c>
      <c r="R7" s="175"/>
      <c r="S7" s="175"/>
      <c r="T7" s="3"/>
      <c r="U7" s="20"/>
    </row>
    <row r="8" spans="1:21" ht="20.85" customHeight="1" x14ac:dyDescent="0.45">
      <c r="A8" s="49"/>
      <c r="B8" s="49"/>
      <c r="C8" s="49"/>
      <c r="D8" s="49"/>
      <c r="E8" s="9"/>
      <c r="F8" s="9"/>
      <c r="G8" s="9"/>
      <c r="H8" s="9"/>
      <c r="I8" s="3"/>
      <c r="J8" s="3"/>
      <c r="K8" s="16"/>
      <c r="L8" s="9"/>
      <c r="P8" s="9"/>
      <c r="S8" s="57" t="s">
        <v>138</v>
      </c>
      <c r="T8" s="9"/>
      <c r="U8" s="9"/>
    </row>
    <row r="9" spans="1:21" ht="20.85" customHeight="1" x14ac:dyDescent="0.45">
      <c r="A9" s="49"/>
      <c r="B9" s="49"/>
      <c r="C9" s="49"/>
      <c r="D9" s="49"/>
      <c r="E9" s="9"/>
      <c r="F9" s="9"/>
      <c r="G9" s="9"/>
      <c r="H9" s="9"/>
      <c r="I9" s="3"/>
      <c r="J9" s="3"/>
      <c r="K9" s="16"/>
      <c r="L9" s="9"/>
      <c r="M9" s="9" t="s">
        <v>142</v>
      </c>
      <c r="N9" s="48"/>
      <c r="O9" s="48"/>
      <c r="P9" s="9"/>
      <c r="Q9" s="9" t="s">
        <v>137</v>
      </c>
      <c r="R9" s="10"/>
      <c r="S9" s="57" t="s">
        <v>145</v>
      </c>
      <c r="T9" s="9"/>
      <c r="U9" s="9"/>
    </row>
    <row r="10" spans="1:21" ht="20.85" customHeight="1" x14ac:dyDescent="0.45">
      <c r="A10" s="49"/>
      <c r="B10" s="49"/>
      <c r="C10" s="49"/>
      <c r="D10" s="49"/>
      <c r="E10" s="9"/>
      <c r="F10" s="9"/>
      <c r="G10" s="9" t="s">
        <v>149</v>
      </c>
      <c r="H10" s="9"/>
      <c r="I10" s="9" t="s">
        <v>150</v>
      </c>
      <c r="J10" s="9"/>
      <c r="K10" s="9" t="s">
        <v>151</v>
      </c>
      <c r="L10" s="9"/>
      <c r="M10" s="9" t="s">
        <v>152</v>
      </c>
      <c r="N10" s="9"/>
      <c r="O10" s="9"/>
      <c r="P10" s="9"/>
      <c r="Q10" s="57" t="s">
        <v>144</v>
      </c>
      <c r="R10" s="9"/>
      <c r="S10" s="57" t="s">
        <v>155</v>
      </c>
      <c r="T10" s="9"/>
      <c r="U10" s="9" t="s">
        <v>160</v>
      </c>
    </row>
    <row r="11" spans="1:21" ht="20.85" customHeight="1" x14ac:dyDescent="0.45">
      <c r="A11" s="49"/>
      <c r="B11" s="49"/>
      <c r="C11" s="49"/>
      <c r="D11" s="49"/>
      <c r="E11" s="9"/>
      <c r="F11" s="9"/>
      <c r="G11" s="9" t="s">
        <v>161</v>
      </c>
      <c r="H11" s="9"/>
      <c r="I11" s="9" t="s">
        <v>162</v>
      </c>
      <c r="J11" s="9"/>
      <c r="K11" s="9" t="s">
        <v>163</v>
      </c>
      <c r="L11" s="9"/>
      <c r="M11" s="9" t="s">
        <v>164</v>
      </c>
      <c r="N11" s="9"/>
      <c r="O11" s="9" t="s">
        <v>82</v>
      </c>
      <c r="P11" s="9"/>
      <c r="Q11" s="57" t="s">
        <v>184</v>
      </c>
      <c r="R11" s="9"/>
      <c r="S11" s="9" t="s">
        <v>167</v>
      </c>
      <c r="T11" s="9"/>
      <c r="U11" s="9" t="s">
        <v>172</v>
      </c>
    </row>
    <row r="12" spans="1:21" ht="20.85" customHeight="1" x14ac:dyDescent="0.45">
      <c r="A12" s="49"/>
      <c r="B12" s="49"/>
      <c r="C12" s="49"/>
      <c r="D12" s="49"/>
      <c r="E12" s="69" t="s">
        <v>11</v>
      </c>
      <c r="F12" s="10"/>
      <c r="G12" s="13" t="s">
        <v>12</v>
      </c>
      <c r="H12" s="9"/>
      <c r="I12" s="13" t="s">
        <v>12</v>
      </c>
      <c r="J12" s="9"/>
      <c r="K12" s="13" t="s">
        <v>12</v>
      </c>
      <c r="L12" s="9"/>
      <c r="M12" s="13" t="s">
        <v>12</v>
      </c>
      <c r="N12" s="9"/>
      <c r="O12" s="13" t="s">
        <v>12</v>
      </c>
      <c r="P12" s="9"/>
      <c r="Q12" s="13" t="s">
        <v>12</v>
      </c>
      <c r="R12" s="9"/>
      <c r="S12" s="13" t="s">
        <v>12</v>
      </c>
      <c r="T12" s="9"/>
      <c r="U12" s="13" t="s">
        <v>12</v>
      </c>
    </row>
    <row r="13" spans="1:21" ht="20.85" customHeight="1" x14ac:dyDescent="0.45">
      <c r="A13" s="49"/>
      <c r="B13" s="49"/>
      <c r="C13" s="49"/>
      <c r="D13" s="49"/>
      <c r="E13" s="3"/>
      <c r="F13" s="3"/>
      <c r="G13" s="20"/>
      <c r="H13" s="20"/>
      <c r="I13" s="20"/>
      <c r="J13" s="3"/>
      <c r="K13" s="20"/>
      <c r="L13" s="3"/>
      <c r="M13" s="16"/>
      <c r="N13" s="16"/>
      <c r="O13" s="16"/>
      <c r="P13" s="20"/>
      <c r="Q13" s="20"/>
      <c r="R13" s="3"/>
      <c r="S13" s="16"/>
      <c r="T13" s="3"/>
      <c r="U13" s="20"/>
    </row>
    <row r="14" spans="1:21" ht="20.85" customHeight="1" x14ac:dyDescent="0.45">
      <c r="A14" s="120" t="s">
        <v>173</v>
      </c>
      <c r="B14" s="49"/>
      <c r="C14" s="49"/>
      <c r="D14" s="49"/>
      <c r="E14" s="3"/>
      <c r="F14" s="3"/>
      <c r="G14" s="20"/>
      <c r="H14" s="20"/>
      <c r="I14" s="20"/>
      <c r="J14" s="3"/>
      <c r="K14" s="20"/>
      <c r="L14" s="3"/>
      <c r="M14" s="16"/>
      <c r="N14" s="16"/>
      <c r="O14" s="16"/>
      <c r="P14" s="20"/>
      <c r="Q14" s="20"/>
      <c r="R14" s="3"/>
      <c r="S14" s="16"/>
      <c r="T14" s="3"/>
      <c r="U14" s="20"/>
    </row>
    <row r="15" spans="1:21" ht="20.85" customHeight="1" x14ac:dyDescent="0.45">
      <c r="B15" s="120" t="s">
        <v>174</v>
      </c>
      <c r="C15" s="103"/>
      <c r="D15" s="103"/>
      <c r="E15" s="85"/>
      <c r="F15" s="3"/>
      <c r="G15" s="20">
        <v>1494683468</v>
      </c>
      <c r="H15" s="20"/>
      <c r="I15" s="20">
        <v>15266493181</v>
      </c>
      <c r="J15" s="20"/>
      <c r="K15" s="20">
        <v>202175962</v>
      </c>
      <c r="L15" s="20"/>
      <c r="M15" s="20">
        <v>156777302</v>
      </c>
      <c r="N15" s="20"/>
      <c r="O15" s="20">
        <v>3378642969</v>
      </c>
      <c r="P15" s="20"/>
      <c r="Q15" s="20">
        <v>15237055</v>
      </c>
      <c r="R15" s="20"/>
      <c r="S15" s="20">
        <v>-18730366</v>
      </c>
      <c r="T15" s="20"/>
      <c r="U15" s="20">
        <f>SUM(G15:S15)</f>
        <v>20495279571</v>
      </c>
    </row>
    <row r="16" spans="1:21" ht="20.85" customHeight="1" x14ac:dyDescent="0.45">
      <c r="A16" s="103" t="s">
        <v>177</v>
      </c>
      <c r="B16" s="103"/>
      <c r="C16" s="103"/>
      <c r="D16" s="103"/>
      <c r="E16" s="124">
        <v>15</v>
      </c>
      <c r="F16" s="28"/>
      <c r="G16" s="20">
        <v>0</v>
      </c>
      <c r="H16" s="20"/>
      <c r="I16" s="20">
        <v>0</v>
      </c>
      <c r="J16" s="20"/>
      <c r="K16" s="20">
        <v>0</v>
      </c>
      <c r="L16" s="20"/>
      <c r="M16" s="20">
        <v>0</v>
      </c>
      <c r="N16" s="20"/>
      <c r="O16" s="20">
        <v>-1499152133</v>
      </c>
      <c r="P16" s="20"/>
      <c r="Q16" s="20">
        <v>0</v>
      </c>
      <c r="R16" s="20"/>
      <c r="S16" s="20">
        <v>0</v>
      </c>
      <c r="T16" s="20"/>
      <c r="U16" s="20">
        <f>SUM(G16:S16)</f>
        <v>-1499152133</v>
      </c>
    </row>
    <row r="17" spans="1:21" ht="20.85" customHeight="1" x14ac:dyDescent="0.45">
      <c r="A17" s="103" t="s">
        <v>119</v>
      </c>
      <c r="B17" s="103"/>
      <c r="C17" s="103"/>
      <c r="D17" s="103"/>
      <c r="E17" s="85"/>
      <c r="F17" s="3"/>
      <c r="G17" s="75">
        <v>0</v>
      </c>
      <c r="H17" s="20"/>
      <c r="I17" s="75">
        <v>0</v>
      </c>
      <c r="J17" s="20"/>
      <c r="K17" s="75">
        <v>0</v>
      </c>
      <c r="L17" s="20"/>
      <c r="M17" s="75">
        <v>0</v>
      </c>
      <c r="N17" s="20"/>
      <c r="O17" s="75">
        <v>1430683259</v>
      </c>
      <c r="P17" s="20"/>
      <c r="Q17" s="75">
        <v>0</v>
      </c>
      <c r="R17" s="20"/>
      <c r="S17" s="75">
        <v>-232028177</v>
      </c>
      <c r="T17" s="20"/>
      <c r="U17" s="75">
        <f t="shared" ref="U17" si="0">SUM(G17:S17)</f>
        <v>1198655082</v>
      </c>
    </row>
    <row r="18" spans="1:21" ht="5.95" customHeight="1" x14ac:dyDescent="0.45">
      <c r="A18" s="103"/>
      <c r="B18" s="103"/>
      <c r="C18" s="103"/>
      <c r="D18" s="103"/>
      <c r="E18" s="85"/>
      <c r="F18" s="3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</row>
    <row r="19" spans="1:21" ht="19.45" x14ac:dyDescent="0.45">
      <c r="A19" s="120" t="s">
        <v>180</v>
      </c>
      <c r="B19" s="103"/>
      <c r="C19" s="103"/>
      <c r="D19" s="103"/>
      <c r="E19" s="85"/>
      <c r="F19" s="3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</row>
    <row r="20" spans="1:21" ht="20.85" customHeight="1" thickBot="1" x14ac:dyDescent="0.5">
      <c r="B20" s="120" t="s">
        <v>181</v>
      </c>
      <c r="C20" s="117"/>
      <c r="D20" s="117"/>
      <c r="E20" s="85"/>
      <c r="F20" s="3"/>
      <c r="G20" s="76">
        <f>SUM(G15:G18)</f>
        <v>1494683468</v>
      </c>
      <c r="H20" s="20"/>
      <c r="I20" s="76">
        <f>SUM(I15:I18)</f>
        <v>15266493181</v>
      </c>
      <c r="J20" s="20"/>
      <c r="K20" s="76">
        <f>SUM(K15:K18)</f>
        <v>202175962</v>
      </c>
      <c r="L20" s="20"/>
      <c r="M20" s="76">
        <f>SUM(M15:M18)</f>
        <v>156777302</v>
      </c>
      <c r="N20" s="20"/>
      <c r="O20" s="76">
        <f>SUM(O15:O18)</f>
        <v>3310174095</v>
      </c>
      <c r="P20" s="20"/>
      <c r="Q20" s="76">
        <f>SUM(Q15:Q18)</f>
        <v>15237055</v>
      </c>
      <c r="R20" s="20"/>
      <c r="S20" s="76">
        <f>SUM(S15:S18)</f>
        <v>-250758543</v>
      </c>
      <c r="T20" s="20"/>
      <c r="U20" s="76">
        <f>SUM(U15:U18)</f>
        <v>20194782520</v>
      </c>
    </row>
    <row r="21" spans="1:21" ht="20.05" thickTop="1" x14ac:dyDescent="0.45">
      <c r="A21" s="120"/>
      <c r="B21" s="117"/>
      <c r="C21" s="117"/>
      <c r="D21" s="117"/>
      <c r="E21" s="85"/>
      <c r="F21" s="3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</row>
    <row r="22" spans="1:21" ht="19.45" x14ac:dyDescent="0.45">
      <c r="A22" s="120" t="s">
        <v>173</v>
      </c>
      <c r="B22" s="117"/>
      <c r="C22" s="117"/>
      <c r="D22" s="117"/>
      <c r="E22" s="85"/>
      <c r="F22" s="3"/>
      <c r="G22" s="79"/>
      <c r="H22" s="20"/>
      <c r="I22" s="79"/>
      <c r="J22" s="20"/>
      <c r="K22" s="79"/>
      <c r="L22" s="20"/>
      <c r="M22" s="79"/>
      <c r="N22" s="20"/>
      <c r="O22" s="79"/>
      <c r="P22" s="20"/>
      <c r="Q22" s="79"/>
      <c r="R22" s="20"/>
      <c r="S22" s="79"/>
      <c r="T22" s="20"/>
      <c r="U22" s="79"/>
    </row>
    <row r="23" spans="1:21" ht="20.85" customHeight="1" x14ac:dyDescent="0.45">
      <c r="B23" s="120" t="s">
        <v>182</v>
      </c>
      <c r="C23" s="103"/>
      <c r="D23" s="103"/>
      <c r="E23" s="85"/>
      <c r="F23" s="3"/>
      <c r="G23" s="53">
        <v>1494683468</v>
      </c>
      <c r="H23" s="20"/>
      <c r="I23" s="53">
        <v>15266493181</v>
      </c>
      <c r="J23" s="20"/>
      <c r="K23" s="53">
        <v>202175962</v>
      </c>
      <c r="L23" s="20"/>
      <c r="M23" s="53">
        <v>156777302</v>
      </c>
      <c r="N23" s="20"/>
      <c r="O23" s="53">
        <v>3225955739</v>
      </c>
      <c r="P23" s="20"/>
      <c r="Q23" s="53">
        <v>15237055</v>
      </c>
      <c r="R23" s="20"/>
      <c r="S23" s="53">
        <v>-166583089</v>
      </c>
      <c r="T23" s="20"/>
      <c r="U23" s="53">
        <f>SUM(G23:S23)</f>
        <v>20194739618</v>
      </c>
    </row>
    <row r="24" spans="1:21" ht="20.85" customHeight="1" x14ac:dyDescent="0.45">
      <c r="A24" s="103" t="s">
        <v>177</v>
      </c>
      <c r="B24" s="103"/>
      <c r="C24" s="103"/>
      <c r="D24" s="103"/>
      <c r="E24" s="124">
        <v>15</v>
      </c>
      <c r="F24" s="28"/>
      <c r="G24" s="53">
        <v>0</v>
      </c>
      <c r="H24" s="20"/>
      <c r="I24" s="53">
        <v>0</v>
      </c>
      <c r="J24" s="20"/>
      <c r="K24" s="53">
        <v>0</v>
      </c>
      <c r="L24" s="20"/>
      <c r="M24" s="53">
        <v>0</v>
      </c>
      <c r="N24" s="20"/>
      <c r="O24" s="53">
        <v>-1748689381</v>
      </c>
      <c r="P24" s="20"/>
      <c r="Q24" s="53">
        <v>0</v>
      </c>
      <c r="R24" s="20"/>
      <c r="S24" s="53">
        <v>0</v>
      </c>
      <c r="T24" s="20"/>
      <c r="U24" s="53">
        <f>SUM(G24:S24)</f>
        <v>-1748689381</v>
      </c>
    </row>
    <row r="25" spans="1:21" ht="20.85" customHeight="1" x14ac:dyDescent="0.45">
      <c r="A25" s="103" t="s">
        <v>130</v>
      </c>
      <c r="B25" s="103"/>
      <c r="C25" s="103"/>
      <c r="D25" s="103"/>
      <c r="E25" s="85"/>
      <c r="F25" s="3"/>
      <c r="G25" s="58">
        <v>0</v>
      </c>
      <c r="H25" s="20"/>
      <c r="I25" s="58">
        <v>0</v>
      </c>
      <c r="J25" s="20"/>
      <c r="K25" s="58">
        <v>0</v>
      </c>
      <c r="L25" s="20"/>
      <c r="M25" s="58">
        <v>0</v>
      </c>
      <c r="N25" s="20"/>
      <c r="O25" s="58">
        <f>'7-8 (9M)'!K63</f>
        <v>1631212708</v>
      </c>
      <c r="P25" s="20"/>
      <c r="Q25" s="58">
        <v>0</v>
      </c>
      <c r="R25" s="20"/>
      <c r="S25" s="58">
        <v>104280453</v>
      </c>
      <c r="T25" s="20"/>
      <c r="U25" s="58">
        <f t="shared" ref="U25" si="1">SUM(G25:S25)</f>
        <v>1735493161</v>
      </c>
    </row>
    <row r="26" spans="1:21" ht="5.95" customHeight="1" x14ac:dyDescent="0.45">
      <c r="A26" s="103"/>
      <c r="B26" s="103"/>
      <c r="C26" s="103"/>
      <c r="D26" s="103"/>
      <c r="E26" s="85"/>
      <c r="F26" s="3"/>
      <c r="G26" s="53"/>
      <c r="H26" s="20"/>
      <c r="I26" s="53"/>
      <c r="J26" s="20"/>
      <c r="K26" s="53"/>
      <c r="L26" s="20"/>
      <c r="M26" s="53"/>
      <c r="N26" s="20"/>
      <c r="O26" s="53"/>
      <c r="P26" s="20"/>
      <c r="Q26" s="53"/>
      <c r="R26" s="20"/>
      <c r="S26" s="53"/>
      <c r="T26" s="20"/>
      <c r="U26" s="53"/>
    </row>
    <row r="27" spans="1:21" ht="19.45" x14ac:dyDescent="0.45">
      <c r="A27" s="120" t="s">
        <v>180</v>
      </c>
      <c r="B27" s="103"/>
      <c r="C27" s="103"/>
      <c r="D27" s="103"/>
      <c r="E27" s="85"/>
      <c r="F27" s="3"/>
      <c r="G27" s="53"/>
      <c r="H27" s="20"/>
      <c r="I27" s="53"/>
      <c r="J27" s="20"/>
      <c r="K27" s="53"/>
      <c r="L27" s="20"/>
      <c r="M27" s="53"/>
      <c r="N27" s="20"/>
      <c r="O27" s="53"/>
      <c r="P27" s="20"/>
      <c r="Q27" s="53"/>
      <c r="R27" s="20"/>
      <c r="S27" s="53"/>
      <c r="T27" s="20"/>
      <c r="U27" s="53"/>
    </row>
    <row r="28" spans="1:21" ht="19.600000000000001" customHeight="1" thickBot="1" x14ac:dyDescent="0.5">
      <c r="B28" s="120" t="s">
        <v>185</v>
      </c>
      <c r="C28" s="117"/>
      <c r="D28" s="117"/>
      <c r="E28" s="85"/>
      <c r="F28" s="3"/>
      <c r="G28" s="59">
        <f>SUM(G23:G26)</f>
        <v>1494683468</v>
      </c>
      <c r="H28" s="20"/>
      <c r="I28" s="59">
        <f>SUM(I23:I26)</f>
        <v>15266493181</v>
      </c>
      <c r="J28" s="20"/>
      <c r="K28" s="59">
        <f>SUM(K23:K26)</f>
        <v>202175962</v>
      </c>
      <c r="L28" s="20"/>
      <c r="M28" s="59">
        <f>SUM(M23:M26)</f>
        <v>156777302</v>
      </c>
      <c r="N28" s="20"/>
      <c r="O28" s="59">
        <f>SUM(O23:O26)</f>
        <v>3108479066</v>
      </c>
      <c r="P28" s="20"/>
      <c r="Q28" s="59">
        <f>SUM(Q23:Q26)</f>
        <v>15237055</v>
      </c>
      <c r="R28" s="20"/>
      <c r="S28" s="59">
        <f>SUM(S23:S26)</f>
        <v>-62302636</v>
      </c>
      <c r="T28" s="20"/>
      <c r="U28" s="59">
        <f>SUM(U23:U26)</f>
        <v>20181543398</v>
      </c>
    </row>
    <row r="29" spans="1:21" ht="19.600000000000001" customHeight="1" thickTop="1" x14ac:dyDescent="0.45">
      <c r="B29" s="120"/>
      <c r="C29" s="117"/>
      <c r="D29" s="117"/>
      <c r="E29" s="85"/>
      <c r="F29" s="3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</row>
    <row r="30" spans="1:21" ht="19.600000000000001" customHeight="1" x14ac:dyDescent="0.45">
      <c r="B30" s="120"/>
      <c r="C30" s="117"/>
      <c r="D30" s="117"/>
      <c r="E30" s="85"/>
      <c r="F30" s="3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</row>
    <row r="31" spans="1:21" ht="4.55" customHeight="1" x14ac:dyDescent="0.45">
      <c r="B31" s="120"/>
      <c r="C31" s="117"/>
      <c r="D31" s="117"/>
      <c r="E31" s="85"/>
      <c r="F31" s="3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</row>
    <row r="32" spans="1:21" ht="22.4" customHeight="1" x14ac:dyDescent="0.45">
      <c r="A32" s="19" t="s">
        <v>41</v>
      </c>
      <c r="B32" s="19"/>
      <c r="C32" s="19"/>
      <c r="D32" s="19"/>
      <c r="E32" s="5"/>
      <c r="F32" s="5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5"/>
    </row>
  </sheetData>
  <mergeCells count="4">
    <mergeCell ref="G5:U5"/>
    <mergeCell ref="M7:O7"/>
    <mergeCell ref="Q6:S6"/>
    <mergeCell ref="Q7:S7"/>
  </mergeCells>
  <pageMargins left="0.5" right="0.5" top="0.5" bottom="0.6" header="0.49" footer="0.4"/>
  <pageSetup paperSize="9" scale="85" firstPageNumber="10" orientation="landscape" useFirstPageNumber="1" horizontalDpi="1200" verticalDpi="1200" r:id="rId1"/>
  <headerFooter>
    <oddFooter>&amp;R&amp;"Browallia New,Regular"&amp;13&amp;P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AE188E-FBFF-43F9-8B95-DE5AD96AB32E}">
  <dimension ref="A1:M146"/>
  <sheetViews>
    <sheetView topLeftCell="A7" zoomScale="106" zoomScaleNormal="106" zoomScaleSheetLayoutView="111" workbookViewId="0">
      <selection activeCell="R55" sqref="R55"/>
    </sheetView>
  </sheetViews>
  <sheetFormatPr defaultColWidth="9.44140625" defaultRowHeight="21.8" customHeight="1" x14ac:dyDescent="0.45"/>
  <cols>
    <col min="1" max="3" width="1.44140625" style="17" customWidth="1"/>
    <col min="4" max="4" width="38.33203125" style="17" customWidth="1"/>
    <col min="5" max="5" width="7.88671875" style="17" customWidth="1"/>
    <col min="6" max="6" width="0.88671875" style="17" customWidth="1"/>
    <col min="7" max="7" width="12.109375" style="17" bestFit="1" customWidth="1"/>
    <col min="8" max="8" width="0.88671875" style="17" customWidth="1"/>
    <col min="9" max="9" width="12.109375" style="17" bestFit="1" customWidth="1"/>
    <col min="10" max="10" width="0.88671875" style="17" customWidth="1"/>
    <col min="11" max="11" width="12.109375" style="17" bestFit="1" customWidth="1"/>
    <col min="12" max="12" width="0.88671875" style="17" customWidth="1"/>
    <col min="13" max="13" width="12.109375" style="17" customWidth="1"/>
    <col min="14" max="14" width="9.44140625" style="17" customWidth="1"/>
    <col min="15" max="16384" width="9.44140625" style="17"/>
  </cols>
  <sheetData>
    <row r="1" spans="1:13" ht="21.8" customHeight="1" x14ac:dyDescent="0.45">
      <c r="A1" s="1" t="s">
        <v>0</v>
      </c>
      <c r="B1" s="1"/>
      <c r="C1" s="1"/>
      <c r="D1" s="1"/>
      <c r="E1" s="1"/>
      <c r="F1" s="2"/>
      <c r="G1" s="3"/>
      <c r="H1" s="3"/>
      <c r="I1" s="3"/>
      <c r="J1" s="3"/>
      <c r="K1" s="3"/>
      <c r="L1" s="3"/>
      <c r="M1" s="3"/>
    </row>
    <row r="2" spans="1:13" ht="21.8" customHeight="1" x14ac:dyDescent="0.45">
      <c r="A2" s="1" t="s">
        <v>186</v>
      </c>
      <c r="B2" s="1"/>
      <c r="C2" s="1"/>
      <c r="D2" s="1"/>
      <c r="E2" s="1"/>
      <c r="F2" s="2"/>
      <c r="G2" s="3"/>
      <c r="H2" s="3"/>
      <c r="I2" s="3"/>
      <c r="J2" s="3"/>
      <c r="K2" s="3"/>
      <c r="L2" s="3"/>
      <c r="M2" s="3"/>
    </row>
    <row r="3" spans="1:13" ht="21.8" customHeight="1" x14ac:dyDescent="0.45">
      <c r="A3" s="86" t="s">
        <v>126</v>
      </c>
      <c r="B3" s="4"/>
      <c r="C3" s="4"/>
      <c r="D3" s="4"/>
      <c r="E3" s="4"/>
      <c r="F3" s="5"/>
      <c r="G3" s="6"/>
      <c r="H3" s="6"/>
      <c r="I3" s="6"/>
      <c r="J3" s="6"/>
      <c r="K3" s="6"/>
      <c r="L3" s="6"/>
      <c r="M3" s="6"/>
    </row>
    <row r="4" spans="1:13" ht="18.8" x14ac:dyDescent="0.45">
      <c r="A4" s="2"/>
      <c r="B4" s="2"/>
      <c r="C4" s="2"/>
      <c r="D4" s="2"/>
      <c r="E4" s="2"/>
      <c r="F4" s="2"/>
      <c r="G4" s="3"/>
      <c r="H4" s="3"/>
      <c r="I4" s="3"/>
      <c r="J4" s="3"/>
      <c r="K4" s="3"/>
      <c r="L4" s="3"/>
      <c r="M4" s="3"/>
    </row>
    <row r="5" spans="1:13" ht="18.649999999999999" customHeight="1" x14ac:dyDescent="0.45">
      <c r="A5" s="2"/>
      <c r="B5" s="2"/>
      <c r="C5" s="2"/>
      <c r="D5" s="2"/>
      <c r="E5" s="2"/>
      <c r="F5" s="2"/>
      <c r="G5" s="173" t="s">
        <v>3</v>
      </c>
      <c r="H5" s="170"/>
      <c r="I5" s="170"/>
      <c r="J5" s="3"/>
      <c r="K5" s="173" t="s">
        <v>4</v>
      </c>
      <c r="L5" s="170"/>
      <c r="M5" s="170"/>
    </row>
    <row r="6" spans="1:13" ht="18.649999999999999" customHeight="1" x14ac:dyDescent="0.45">
      <c r="A6" s="2"/>
      <c r="B6" s="2"/>
      <c r="C6" s="2"/>
      <c r="D6" s="2"/>
      <c r="E6" s="2"/>
      <c r="F6" s="2"/>
      <c r="G6" s="9" t="s">
        <v>9</v>
      </c>
      <c r="H6" s="37"/>
      <c r="I6" s="9" t="s">
        <v>10</v>
      </c>
      <c r="J6" s="9"/>
      <c r="K6" s="9" t="s">
        <v>9</v>
      </c>
      <c r="L6" s="37"/>
      <c r="M6" s="9" t="s">
        <v>10</v>
      </c>
    </row>
    <row r="7" spans="1:13" ht="18.649999999999999" customHeight="1" x14ac:dyDescent="0.45">
      <c r="A7" s="1"/>
      <c r="B7" s="11"/>
      <c r="C7" s="11"/>
      <c r="D7" s="11"/>
      <c r="E7" s="13" t="s">
        <v>11</v>
      </c>
      <c r="F7" s="12"/>
      <c r="G7" s="13" t="s">
        <v>12</v>
      </c>
      <c r="H7" s="9"/>
      <c r="I7" s="13" t="s">
        <v>12</v>
      </c>
      <c r="J7" s="9"/>
      <c r="K7" s="13" t="s">
        <v>12</v>
      </c>
      <c r="L7" s="9"/>
      <c r="M7" s="13" t="s">
        <v>12</v>
      </c>
    </row>
    <row r="8" spans="1:13" ht="5.95" customHeight="1" x14ac:dyDescent="0.45">
      <c r="A8" s="2"/>
      <c r="B8" s="2"/>
      <c r="C8" s="52"/>
      <c r="D8" s="52"/>
      <c r="E8" s="52"/>
      <c r="F8" s="11"/>
      <c r="G8" s="148"/>
      <c r="H8" s="48"/>
      <c r="I8" s="16"/>
      <c r="J8" s="1"/>
      <c r="K8" s="148"/>
      <c r="L8" s="48"/>
      <c r="M8" s="16"/>
    </row>
    <row r="9" spans="1:13" ht="18.649999999999999" customHeight="1" x14ac:dyDescent="0.45">
      <c r="A9" s="1" t="s">
        <v>187</v>
      </c>
      <c r="B9" s="52"/>
      <c r="C9" s="52"/>
      <c r="D9" s="52"/>
      <c r="E9" s="2"/>
      <c r="F9" s="11"/>
      <c r="G9" s="149"/>
      <c r="H9" s="48"/>
      <c r="I9" s="48"/>
      <c r="J9" s="48"/>
      <c r="K9" s="149"/>
      <c r="L9" s="48"/>
      <c r="M9" s="48"/>
    </row>
    <row r="10" spans="1:13" ht="18.649999999999999" customHeight="1" x14ac:dyDescent="0.45">
      <c r="A10" s="2" t="s">
        <v>128</v>
      </c>
      <c r="B10" s="11"/>
      <c r="C10" s="2"/>
      <c r="D10" s="52"/>
      <c r="E10" s="2"/>
      <c r="F10" s="11"/>
      <c r="G10" s="148">
        <v>3984542119</v>
      </c>
      <c r="H10" s="48"/>
      <c r="I10" s="16">
        <v>2658113916</v>
      </c>
      <c r="J10" s="48"/>
      <c r="K10" s="150">
        <v>1646544718</v>
      </c>
      <c r="L10" s="1"/>
      <c r="M10" s="16">
        <v>1428249551</v>
      </c>
    </row>
    <row r="11" spans="1:13" ht="18.649999999999999" customHeight="1" x14ac:dyDescent="0.45">
      <c r="A11" s="2" t="s">
        <v>188</v>
      </c>
      <c r="B11" s="11"/>
      <c r="C11" s="11"/>
      <c r="D11" s="52"/>
      <c r="E11" s="52"/>
      <c r="F11" s="11"/>
      <c r="G11" s="148"/>
      <c r="H11" s="48"/>
      <c r="I11" s="16"/>
      <c r="J11" s="48"/>
      <c r="K11" s="150"/>
      <c r="L11" s="1"/>
      <c r="M11" s="16"/>
    </row>
    <row r="12" spans="1:13" ht="18.8" customHeight="1" x14ac:dyDescent="0.45">
      <c r="A12" s="2"/>
      <c r="B12" s="2" t="s">
        <v>189</v>
      </c>
      <c r="C12" s="11"/>
      <c r="D12" s="52"/>
      <c r="E12" s="52"/>
      <c r="F12" s="11"/>
      <c r="G12" s="148">
        <v>8907333</v>
      </c>
      <c r="H12" s="48"/>
      <c r="I12" s="16">
        <v>-3471153</v>
      </c>
      <c r="J12" s="48"/>
      <c r="K12" s="150">
        <v>5428535</v>
      </c>
      <c r="L12" s="1"/>
      <c r="M12" s="16">
        <v>181454</v>
      </c>
    </row>
    <row r="13" spans="1:13" ht="18.649999999999999" customHeight="1" x14ac:dyDescent="0.45">
      <c r="A13" s="2"/>
      <c r="B13" s="2" t="s">
        <v>190</v>
      </c>
      <c r="C13" s="2"/>
      <c r="D13" s="52"/>
      <c r="E13" s="12" t="s">
        <v>191</v>
      </c>
      <c r="F13" s="11"/>
      <c r="G13" s="148">
        <v>652830660</v>
      </c>
      <c r="H13" s="2"/>
      <c r="I13" s="16">
        <v>519361300</v>
      </c>
      <c r="J13" s="2"/>
      <c r="K13" s="150">
        <v>56215816</v>
      </c>
      <c r="L13" s="2"/>
      <c r="M13" s="16">
        <v>62575438</v>
      </c>
    </row>
    <row r="14" spans="1:13" ht="18.649999999999999" customHeight="1" x14ac:dyDescent="0.45">
      <c r="A14" s="11"/>
      <c r="B14" s="2" t="s">
        <v>192</v>
      </c>
      <c r="C14" s="2"/>
      <c r="D14" s="52"/>
      <c r="E14" s="52"/>
      <c r="F14" s="11"/>
      <c r="G14" s="148">
        <v>8404563</v>
      </c>
      <c r="H14" s="48"/>
      <c r="I14" s="16">
        <v>5392991</v>
      </c>
      <c r="J14" s="48"/>
      <c r="K14" s="150">
        <v>958528</v>
      </c>
      <c r="L14" s="1"/>
      <c r="M14" s="16">
        <v>600787</v>
      </c>
    </row>
    <row r="15" spans="1:13" ht="18.649999999999999" customHeight="1" x14ac:dyDescent="0.45">
      <c r="A15" s="11"/>
      <c r="B15" s="2" t="s">
        <v>108</v>
      </c>
      <c r="C15" s="2"/>
      <c r="D15" s="52"/>
      <c r="E15" s="52"/>
      <c r="F15" s="11"/>
      <c r="G15" s="148"/>
      <c r="H15" s="48"/>
      <c r="I15" s="16"/>
      <c r="J15" s="48"/>
      <c r="K15" s="150"/>
      <c r="L15" s="1"/>
      <c r="M15" s="16"/>
    </row>
    <row r="16" spans="1:13" ht="18.649999999999999" customHeight="1" x14ac:dyDescent="0.45">
      <c r="A16" s="11"/>
      <c r="B16" s="2"/>
      <c r="C16" s="2" t="s">
        <v>193</v>
      </c>
      <c r="D16" s="52"/>
      <c r="E16" s="52"/>
      <c r="F16" s="11"/>
      <c r="G16" s="148">
        <v>87768838</v>
      </c>
      <c r="H16" s="48"/>
      <c r="I16" s="16">
        <v>6901126</v>
      </c>
      <c r="J16" s="48"/>
      <c r="K16" s="150">
        <v>0</v>
      </c>
      <c r="L16" s="1"/>
      <c r="M16" s="16">
        <v>0</v>
      </c>
    </row>
    <row r="17" spans="1:13" ht="18.649999999999999" customHeight="1" x14ac:dyDescent="0.45">
      <c r="A17" s="11"/>
      <c r="B17" s="2" t="s">
        <v>194</v>
      </c>
      <c r="C17" s="2"/>
      <c r="D17" s="52"/>
      <c r="E17" s="12"/>
      <c r="F17" s="11"/>
      <c r="G17" s="148">
        <v>0</v>
      </c>
      <c r="H17" s="48"/>
      <c r="I17" s="16">
        <v>51896356</v>
      </c>
      <c r="J17" s="48"/>
      <c r="K17" s="150">
        <v>0</v>
      </c>
      <c r="L17" s="1"/>
      <c r="M17" s="16">
        <v>0</v>
      </c>
    </row>
    <row r="18" spans="1:13" ht="18.649999999999999" customHeight="1" x14ac:dyDescent="0.45">
      <c r="A18" s="11"/>
      <c r="B18" s="2" t="s">
        <v>195</v>
      </c>
      <c r="C18" s="2"/>
      <c r="D18" s="52"/>
      <c r="E18" s="12">
        <v>10</v>
      </c>
      <c r="F18" s="11"/>
      <c r="G18" s="148">
        <v>-34231427</v>
      </c>
      <c r="H18" s="48"/>
      <c r="I18" s="16">
        <v>0</v>
      </c>
      <c r="J18" s="48"/>
      <c r="K18" s="150">
        <v>0</v>
      </c>
      <c r="L18" s="1"/>
      <c r="M18" s="16">
        <v>0</v>
      </c>
    </row>
    <row r="19" spans="1:13" ht="18.649999999999999" customHeight="1" x14ac:dyDescent="0.45">
      <c r="A19" s="11"/>
      <c r="B19" s="2" t="s">
        <v>273</v>
      </c>
      <c r="C19" s="2"/>
      <c r="D19" s="52"/>
      <c r="E19" s="12"/>
      <c r="F19" s="11"/>
      <c r="G19" s="148">
        <v>3</v>
      </c>
      <c r="H19" s="48"/>
      <c r="I19" s="16">
        <v>0</v>
      </c>
      <c r="J19" s="48"/>
      <c r="K19" s="150">
        <v>0</v>
      </c>
      <c r="L19" s="1"/>
      <c r="M19" s="16">
        <v>0</v>
      </c>
    </row>
    <row r="20" spans="1:13" ht="18.649999999999999" customHeight="1" x14ac:dyDescent="0.45">
      <c r="A20" s="11"/>
      <c r="B20" s="2" t="s">
        <v>196</v>
      </c>
      <c r="C20" s="2"/>
      <c r="D20" s="52"/>
      <c r="E20" s="52"/>
      <c r="F20" s="11"/>
      <c r="G20" s="148">
        <v>255728</v>
      </c>
      <c r="H20" s="48"/>
      <c r="I20" s="16">
        <v>50</v>
      </c>
      <c r="J20" s="48"/>
      <c r="K20" s="150">
        <v>1898</v>
      </c>
      <c r="L20" s="1"/>
      <c r="M20" s="16">
        <v>0</v>
      </c>
    </row>
    <row r="21" spans="1:13" ht="18.649999999999999" customHeight="1" x14ac:dyDescent="0.45">
      <c r="A21" s="11"/>
      <c r="B21" s="2" t="s">
        <v>197</v>
      </c>
      <c r="C21" s="2"/>
      <c r="D21" s="2"/>
      <c r="E21" s="2"/>
      <c r="F21" s="11"/>
      <c r="G21" s="148">
        <v>0</v>
      </c>
      <c r="H21" s="48"/>
      <c r="I21" s="16">
        <v>-469209</v>
      </c>
      <c r="J21" s="48"/>
      <c r="K21" s="150">
        <v>0</v>
      </c>
      <c r="L21" s="1"/>
      <c r="M21" s="16">
        <v>-16609</v>
      </c>
    </row>
    <row r="22" spans="1:13" ht="18.649999999999999" customHeight="1" x14ac:dyDescent="0.45">
      <c r="A22" s="11"/>
      <c r="B22" s="2" t="s">
        <v>198</v>
      </c>
      <c r="C22" s="2"/>
      <c r="D22" s="2"/>
      <c r="E22" s="2"/>
      <c r="F22" s="11"/>
      <c r="G22" s="148">
        <v>102569133</v>
      </c>
      <c r="H22" s="48"/>
      <c r="I22" s="16">
        <v>-195592317</v>
      </c>
      <c r="J22" s="48"/>
      <c r="K22" s="150">
        <v>0</v>
      </c>
      <c r="L22" s="1"/>
      <c r="M22" s="16">
        <v>0</v>
      </c>
    </row>
    <row r="23" spans="1:13" ht="18.649999999999999" customHeight="1" x14ac:dyDescent="0.45">
      <c r="A23" s="11"/>
      <c r="B23" s="2" t="s">
        <v>199</v>
      </c>
      <c r="C23" s="2"/>
      <c r="D23" s="2"/>
      <c r="E23" s="2"/>
      <c r="F23" s="11"/>
      <c r="G23" s="148">
        <v>0</v>
      </c>
      <c r="H23" s="48"/>
      <c r="I23" s="16">
        <v>-10</v>
      </c>
      <c r="J23" s="48"/>
      <c r="K23" s="150">
        <v>0</v>
      </c>
      <c r="L23" s="1"/>
      <c r="M23" s="16">
        <v>0</v>
      </c>
    </row>
    <row r="24" spans="1:13" ht="18.649999999999999" customHeight="1" x14ac:dyDescent="0.45">
      <c r="A24" s="11"/>
      <c r="B24" s="2" t="s">
        <v>64</v>
      </c>
      <c r="C24" s="2"/>
      <c r="D24" s="52"/>
      <c r="E24" s="52"/>
      <c r="F24" s="11"/>
      <c r="G24" s="148">
        <v>17840009</v>
      </c>
      <c r="H24" s="48"/>
      <c r="I24" s="16">
        <v>17574723</v>
      </c>
      <c r="J24" s="48"/>
      <c r="K24" s="150">
        <v>7253454</v>
      </c>
      <c r="L24" s="1"/>
      <c r="M24" s="16">
        <v>6904176.2149999999</v>
      </c>
    </row>
    <row r="25" spans="1:13" ht="18.649999999999999" customHeight="1" x14ac:dyDescent="0.45">
      <c r="A25" s="11"/>
      <c r="B25" s="2" t="s">
        <v>200</v>
      </c>
      <c r="C25" s="2"/>
      <c r="D25" s="52"/>
      <c r="E25" s="52"/>
      <c r="F25" s="11"/>
      <c r="G25" s="148">
        <v>-96071607</v>
      </c>
      <c r="H25" s="48"/>
      <c r="I25" s="16">
        <v>-54979075</v>
      </c>
      <c r="J25" s="48"/>
      <c r="K25" s="150">
        <v>-254212913</v>
      </c>
      <c r="L25" s="1"/>
      <c r="M25" s="16">
        <v>-200388465</v>
      </c>
    </row>
    <row r="26" spans="1:13" ht="18.649999999999999" customHeight="1" x14ac:dyDescent="0.45">
      <c r="A26" s="11"/>
      <c r="B26" s="44" t="s">
        <v>201</v>
      </c>
      <c r="C26" s="2"/>
      <c r="D26" s="52"/>
      <c r="E26" s="52"/>
      <c r="F26" s="11"/>
      <c r="G26" s="148">
        <v>-409160104</v>
      </c>
      <c r="H26" s="48"/>
      <c r="I26" s="16">
        <v>-400879275</v>
      </c>
      <c r="J26" s="48"/>
      <c r="K26" s="150">
        <v>-2165811517</v>
      </c>
      <c r="L26" s="1"/>
      <c r="M26" s="16">
        <v>-2034128510</v>
      </c>
    </row>
    <row r="27" spans="1:13" ht="18.649999999999999" customHeight="1" x14ac:dyDescent="0.45">
      <c r="A27" s="11"/>
      <c r="B27" s="44" t="s">
        <v>100</v>
      </c>
      <c r="C27" s="2"/>
      <c r="D27" s="52"/>
      <c r="E27" s="52"/>
      <c r="F27" s="11"/>
      <c r="G27" s="148">
        <v>1031397799</v>
      </c>
      <c r="H27" s="48"/>
      <c r="I27" s="16">
        <v>917241806</v>
      </c>
      <c r="J27" s="48"/>
      <c r="K27" s="150">
        <v>644748129</v>
      </c>
      <c r="L27" s="1"/>
      <c r="M27" s="16">
        <v>569155820</v>
      </c>
    </row>
    <row r="28" spans="1:13" ht="18.649999999999999" customHeight="1" x14ac:dyDescent="0.45">
      <c r="A28" s="2"/>
      <c r="B28" s="2" t="s">
        <v>101</v>
      </c>
      <c r="C28" s="2"/>
      <c r="D28" s="52"/>
      <c r="E28" s="52"/>
      <c r="F28" s="11"/>
      <c r="G28" s="148">
        <v>-1553086121</v>
      </c>
      <c r="H28" s="48"/>
      <c r="I28" s="16">
        <v>-799719238</v>
      </c>
      <c r="J28" s="48"/>
      <c r="K28" s="150">
        <v>0</v>
      </c>
      <c r="L28" s="1"/>
      <c r="M28" s="16">
        <v>0</v>
      </c>
    </row>
    <row r="29" spans="1:13" ht="18.649999999999999" customHeight="1" x14ac:dyDescent="0.45">
      <c r="A29" s="2" t="s">
        <v>202</v>
      </c>
      <c r="B29" s="2"/>
      <c r="C29" s="2"/>
      <c r="D29" s="52"/>
      <c r="E29" s="52"/>
      <c r="F29" s="11"/>
      <c r="G29" s="148"/>
      <c r="H29" s="48"/>
      <c r="I29" s="16"/>
      <c r="J29" s="48"/>
      <c r="K29" s="150"/>
      <c r="L29" s="1"/>
      <c r="M29" s="16"/>
    </row>
    <row r="30" spans="1:13" ht="18.649999999999999" customHeight="1" x14ac:dyDescent="0.45">
      <c r="A30" s="2"/>
      <c r="B30" s="2" t="s">
        <v>16</v>
      </c>
      <c r="C30" s="2"/>
      <c r="D30" s="52"/>
      <c r="E30" s="52"/>
      <c r="F30" s="11"/>
      <c r="G30" s="148">
        <v>69903510</v>
      </c>
      <c r="H30" s="48"/>
      <c r="I30" s="16">
        <v>0</v>
      </c>
      <c r="J30" s="48"/>
      <c r="K30" s="150">
        <v>0</v>
      </c>
      <c r="L30" s="1"/>
      <c r="M30" s="16">
        <v>0</v>
      </c>
    </row>
    <row r="31" spans="1:13" ht="18.649999999999999" customHeight="1" x14ac:dyDescent="0.45">
      <c r="A31" s="11"/>
      <c r="B31" s="2" t="s">
        <v>203</v>
      </c>
      <c r="C31" s="2"/>
      <c r="D31" s="52"/>
      <c r="E31" s="52"/>
      <c r="F31" s="11"/>
      <c r="G31" s="148">
        <v>-164951134</v>
      </c>
      <c r="H31" s="48"/>
      <c r="I31" s="16">
        <v>-188810330</v>
      </c>
      <c r="J31" s="48"/>
      <c r="K31" s="150">
        <v>-77896352</v>
      </c>
      <c r="L31" s="1"/>
      <c r="M31" s="16">
        <v>-26822027</v>
      </c>
    </row>
    <row r="32" spans="1:13" ht="18.649999999999999" customHeight="1" x14ac:dyDescent="0.45">
      <c r="A32" s="11"/>
      <c r="B32" s="2" t="s">
        <v>22</v>
      </c>
      <c r="C32" s="2"/>
      <c r="D32" s="52"/>
      <c r="E32" s="52"/>
      <c r="F32" s="11"/>
      <c r="G32" s="148">
        <v>-4831889655</v>
      </c>
      <c r="H32" s="48"/>
      <c r="I32" s="16">
        <v>373687431</v>
      </c>
      <c r="J32" s="48"/>
      <c r="K32" s="150">
        <v>0</v>
      </c>
      <c r="L32" s="1"/>
      <c r="M32" s="16">
        <v>-513132</v>
      </c>
    </row>
    <row r="33" spans="1:13" ht="18.649999999999999" customHeight="1" x14ac:dyDescent="0.45">
      <c r="A33" s="11"/>
      <c r="B33" s="2" t="s">
        <v>24</v>
      </c>
      <c r="C33" s="2"/>
      <c r="D33" s="52"/>
      <c r="E33" s="52"/>
      <c r="F33" s="11"/>
      <c r="G33" s="148">
        <v>-105023895</v>
      </c>
      <c r="H33" s="48"/>
      <c r="I33" s="16">
        <v>-22484850</v>
      </c>
      <c r="J33" s="48"/>
      <c r="K33" s="150">
        <v>54453</v>
      </c>
      <c r="L33" s="1"/>
      <c r="M33" s="16">
        <v>-2041278</v>
      </c>
    </row>
    <row r="34" spans="1:13" ht="18.649999999999999" customHeight="1" x14ac:dyDescent="0.45">
      <c r="A34" s="11"/>
      <c r="B34" s="7" t="s">
        <v>37</v>
      </c>
      <c r="C34" s="2"/>
      <c r="D34" s="52"/>
      <c r="E34" s="52"/>
      <c r="F34" s="11"/>
      <c r="G34" s="148">
        <v>-122573337</v>
      </c>
      <c r="H34" s="48"/>
      <c r="I34" s="16">
        <v>-100581091</v>
      </c>
      <c r="J34" s="48"/>
      <c r="K34" s="150">
        <v>-5501961</v>
      </c>
      <c r="L34" s="1"/>
      <c r="M34" s="16">
        <v>-4472939</v>
      </c>
    </row>
    <row r="35" spans="1:13" ht="18.649999999999999" customHeight="1" x14ac:dyDescent="0.45">
      <c r="B35" s="7" t="s">
        <v>46</v>
      </c>
      <c r="C35" s="7"/>
      <c r="D35" s="52"/>
      <c r="E35" s="52"/>
      <c r="F35" s="11"/>
      <c r="G35" s="148">
        <v>-373429293</v>
      </c>
      <c r="H35" s="48"/>
      <c r="I35" s="3">
        <v>741213629</v>
      </c>
      <c r="J35" s="48"/>
      <c r="K35" s="150">
        <v>-67523057</v>
      </c>
      <c r="L35" s="1"/>
      <c r="M35" s="3">
        <v>-55912650</v>
      </c>
    </row>
    <row r="36" spans="1:13" ht="18.649999999999999" customHeight="1" x14ac:dyDescent="0.45">
      <c r="A36" s="51"/>
      <c r="B36" s="7" t="s">
        <v>60</v>
      </c>
      <c r="C36" s="52"/>
      <c r="D36" s="52"/>
      <c r="E36" s="12">
        <v>14</v>
      </c>
      <c r="F36" s="11"/>
      <c r="G36" s="148">
        <v>-264876282</v>
      </c>
      <c r="H36" s="16"/>
      <c r="I36" s="16">
        <v>-149672257</v>
      </c>
      <c r="J36" s="16"/>
      <c r="K36" s="150">
        <v>-152923454</v>
      </c>
      <c r="L36" s="1"/>
      <c r="M36" s="3">
        <v>-62838033</v>
      </c>
    </row>
    <row r="37" spans="1:13" ht="18.649999999999999" customHeight="1" x14ac:dyDescent="0.45">
      <c r="A37" s="51"/>
      <c r="B37" s="7" t="s">
        <v>55</v>
      </c>
      <c r="C37" s="52"/>
      <c r="D37" s="52"/>
      <c r="E37" s="52"/>
      <c r="F37" s="11"/>
      <c r="G37" s="148">
        <v>-121263795</v>
      </c>
      <c r="H37" s="16"/>
      <c r="I37" s="16">
        <v>-155319463</v>
      </c>
      <c r="J37" s="16"/>
      <c r="K37" s="150">
        <v>-89548185</v>
      </c>
      <c r="L37" s="1"/>
      <c r="M37" s="16">
        <v>-94804802</v>
      </c>
    </row>
    <row r="38" spans="1:13" ht="18.649999999999999" customHeight="1" x14ac:dyDescent="0.45">
      <c r="A38" s="51"/>
      <c r="B38" s="2" t="s">
        <v>63</v>
      </c>
      <c r="C38" s="52"/>
      <c r="D38" s="52"/>
      <c r="E38" s="52"/>
      <c r="F38" s="11"/>
      <c r="G38" s="148">
        <v>66982913</v>
      </c>
      <c r="H38" s="16"/>
      <c r="I38" s="16">
        <v>101595885</v>
      </c>
      <c r="J38" s="16"/>
      <c r="K38" s="150">
        <v>1518230</v>
      </c>
      <c r="L38" s="1"/>
      <c r="M38" s="16">
        <v>4337060</v>
      </c>
    </row>
    <row r="39" spans="1:13" ht="18.649999999999999" customHeight="1" x14ac:dyDescent="0.45">
      <c r="A39" s="51"/>
      <c r="B39" s="2" t="s">
        <v>204</v>
      </c>
      <c r="C39" s="52"/>
      <c r="D39" s="52"/>
      <c r="E39" s="52"/>
      <c r="F39" s="11"/>
      <c r="G39" s="148">
        <v>-6906942</v>
      </c>
      <c r="H39" s="16"/>
      <c r="I39" s="16">
        <v>-11280553</v>
      </c>
      <c r="J39" s="16"/>
      <c r="K39" s="150">
        <v>0</v>
      </c>
      <c r="L39" s="1"/>
      <c r="M39" s="16">
        <v>-1067656</v>
      </c>
    </row>
    <row r="40" spans="1:13" ht="18.649999999999999" customHeight="1" x14ac:dyDescent="0.45">
      <c r="A40" s="2"/>
      <c r="B40" s="7" t="s">
        <v>66</v>
      </c>
      <c r="C40" s="52"/>
      <c r="D40" s="52"/>
      <c r="E40" s="52"/>
      <c r="F40" s="11"/>
      <c r="G40" s="151">
        <v>28289533</v>
      </c>
      <c r="H40" s="48"/>
      <c r="I40" s="152">
        <v>-22559373</v>
      </c>
      <c r="J40" s="48"/>
      <c r="K40" s="153">
        <v>0</v>
      </c>
      <c r="L40" s="1"/>
      <c r="M40" s="152">
        <v>0</v>
      </c>
    </row>
    <row r="41" spans="1:13" ht="5.95" customHeight="1" x14ac:dyDescent="0.45">
      <c r="A41" s="2"/>
      <c r="B41" s="7"/>
      <c r="C41" s="52"/>
      <c r="D41" s="52"/>
      <c r="E41" s="52"/>
      <c r="F41" s="11"/>
      <c r="G41" s="149"/>
      <c r="H41" s="48"/>
      <c r="I41" s="48"/>
      <c r="J41" s="48"/>
      <c r="K41" s="154"/>
      <c r="L41" s="1"/>
      <c r="M41" s="16"/>
    </row>
    <row r="42" spans="1:13" ht="18.649999999999999" customHeight="1" x14ac:dyDescent="0.45">
      <c r="A42" s="132" t="s">
        <v>205</v>
      </c>
      <c r="B42" s="133"/>
      <c r="C42" s="62"/>
      <c r="D42" s="133"/>
      <c r="E42" s="133"/>
      <c r="F42" s="62"/>
      <c r="G42" s="102">
        <f>SUM(G10:G40)</f>
        <v>-2023771451</v>
      </c>
      <c r="H42" s="103"/>
      <c r="I42" s="103">
        <f>SUM(I10:I40)</f>
        <v>3287161019</v>
      </c>
      <c r="J42" s="103"/>
      <c r="K42" s="155">
        <f>SUM(K10:K40)</f>
        <v>-450693678</v>
      </c>
      <c r="L42" s="84"/>
      <c r="M42" s="103">
        <f>SUM(M10:M40)</f>
        <v>-411001814.78500009</v>
      </c>
    </row>
    <row r="43" spans="1:13" ht="18.649999999999999" customHeight="1" x14ac:dyDescent="0.45">
      <c r="A43" s="65" t="s">
        <v>206</v>
      </c>
      <c r="B43" s="133"/>
      <c r="C43" s="65"/>
      <c r="D43" s="133"/>
      <c r="E43" s="96" t="s">
        <v>269</v>
      </c>
      <c r="F43" s="62"/>
      <c r="G43" s="102">
        <v>71465787</v>
      </c>
      <c r="H43" s="120"/>
      <c r="I43" s="103">
        <v>44837009</v>
      </c>
      <c r="J43" s="120"/>
      <c r="K43" s="155">
        <v>95871882</v>
      </c>
      <c r="L43" s="84"/>
      <c r="M43" s="103">
        <v>12385673</v>
      </c>
    </row>
    <row r="44" spans="1:13" ht="18.649999999999999" customHeight="1" x14ac:dyDescent="0.45">
      <c r="A44" s="61" t="s">
        <v>207</v>
      </c>
      <c r="B44" s="62"/>
      <c r="C44" s="65"/>
      <c r="D44" s="133"/>
      <c r="E44" s="133"/>
      <c r="F44" s="62"/>
      <c r="G44" s="102">
        <v>-993677653</v>
      </c>
      <c r="H44" s="120"/>
      <c r="I44" s="103">
        <v>-871818321</v>
      </c>
      <c r="J44" s="120"/>
      <c r="K44" s="155">
        <v>-658459757</v>
      </c>
      <c r="L44" s="84"/>
      <c r="M44" s="103">
        <v>-548425491</v>
      </c>
    </row>
    <row r="45" spans="1:13" ht="18.649999999999999" customHeight="1" x14ac:dyDescent="0.45">
      <c r="A45" s="134" t="s">
        <v>208</v>
      </c>
      <c r="B45" s="65"/>
      <c r="C45" s="65"/>
      <c r="D45" s="133"/>
      <c r="E45" s="133"/>
      <c r="F45" s="62"/>
      <c r="G45" s="102">
        <v>1016965186</v>
      </c>
      <c r="H45" s="85"/>
      <c r="I45" s="103">
        <v>835109785</v>
      </c>
      <c r="J45" s="85"/>
      <c r="K45" s="155">
        <v>2165811517</v>
      </c>
      <c r="L45" s="84"/>
      <c r="M45" s="103">
        <v>2034128510</v>
      </c>
    </row>
    <row r="46" spans="1:13" ht="18.649999999999999" customHeight="1" x14ac:dyDescent="0.45">
      <c r="A46" s="134" t="s">
        <v>209</v>
      </c>
      <c r="B46" s="65"/>
      <c r="C46" s="65"/>
      <c r="D46" s="133"/>
      <c r="E46" s="133"/>
      <c r="F46" s="62"/>
      <c r="G46" s="102">
        <v>47619252</v>
      </c>
      <c r="H46" s="85"/>
      <c r="I46" s="103">
        <v>79858453</v>
      </c>
      <c r="J46" s="85"/>
      <c r="K46" s="155">
        <v>0</v>
      </c>
      <c r="L46" s="84"/>
      <c r="M46" s="103">
        <v>0</v>
      </c>
    </row>
    <row r="47" spans="1:13" ht="18.649999999999999" customHeight="1" x14ac:dyDescent="0.45">
      <c r="A47" s="132" t="s">
        <v>210</v>
      </c>
      <c r="B47" s="65"/>
      <c r="C47" s="65"/>
      <c r="D47" s="133"/>
      <c r="E47" s="133"/>
      <c r="F47" s="62"/>
      <c r="G47" s="104">
        <v>-672966926</v>
      </c>
      <c r="H47" s="120"/>
      <c r="I47" s="105">
        <v>-384996989</v>
      </c>
      <c r="J47" s="120"/>
      <c r="K47" s="156">
        <v>-10175892</v>
      </c>
      <c r="L47" s="84"/>
      <c r="M47" s="105">
        <v>-3897498</v>
      </c>
    </row>
    <row r="48" spans="1:13" ht="5.95" customHeight="1" x14ac:dyDescent="0.45">
      <c r="A48" s="65"/>
      <c r="B48" s="65"/>
      <c r="C48" s="133"/>
      <c r="D48" s="133"/>
      <c r="E48" s="133"/>
      <c r="F48" s="62"/>
      <c r="G48" s="102"/>
      <c r="H48" s="120"/>
      <c r="I48" s="103"/>
      <c r="J48" s="84"/>
      <c r="K48" s="102"/>
      <c r="L48" s="120"/>
      <c r="M48" s="103"/>
    </row>
    <row r="49" spans="1:13" ht="18.649999999999999" customHeight="1" x14ac:dyDescent="0.45">
      <c r="A49" s="132" t="s">
        <v>211</v>
      </c>
      <c r="B49" s="133"/>
      <c r="C49" s="133"/>
      <c r="D49" s="133"/>
      <c r="E49" s="133"/>
      <c r="F49" s="62"/>
      <c r="G49" s="104">
        <f>SUM(G42:G47)</f>
        <v>-2554365805</v>
      </c>
      <c r="H49" s="103"/>
      <c r="I49" s="105">
        <f>SUM(I42:I47)</f>
        <v>2990150956</v>
      </c>
      <c r="J49" s="84"/>
      <c r="K49" s="104">
        <f>SUM(K42:K47)</f>
        <v>1142354072</v>
      </c>
      <c r="L49" s="103"/>
      <c r="M49" s="105">
        <f>SUM(M42:M47)</f>
        <v>1083189379.2149999</v>
      </c>
    </row>
    <row r="50" spans="1:13" ht="9.1" customHeight="1" x14ac:dyDescent="0.45">
      <c r="A50" s="51"/>
      <c r="B50" s="52"/>
      <c r="C50" s="52"/>
      <c r="D50" s="52"/>
      <c r="E50" s="52"/>
      <c r="F50" s="11"/>
      <c r="G50" s="16"/>
      <c r="H50" s="16"/>
      <c r="I50" s="16"/>
      <c r="J50" s="1"/>
      <c r="K50" s="16"/>
      <c r="L50" s="16"/>
      <c r="M50" s="16"/>
    </row>
    <row r="51" spans="1:13" ht="5.35" customHeight="1" x14ac:dyDescent="0.45">
      <c r="A51" s="51"/>
      <c r="B51" s="52"/>
      <c r="C51" s="52"/>
      <c r="D51" s="52"/>
      <c r="E51" s="52"/>
      <c r="F51" s="11"/>
      <c r="G51" s="16"/>
      <c r="H51" s="16"/>
      <c r="I51" s="16"/>
      <c r="J51" s="1"/>
      <c r="K51" s="16"/>
      <c r="L51" s="16"/>
      <c r="M51" s="16"/>
    </row>
    <row r="52" spans="1:13" ht="22.4" customHeight="1" x14ac:dyDescent="0.45">
      <c r="A52" s="19" t="s">
        <v>41</v>
      </c>
      <c r="B52" s="54"/>
      <c r="C52" s="55"/>
      <c r="D52" s="55"/>
      <c r="E52" s="55"/>
      <c r="F52" s="54"/>
      <c r="G52" s="157"/>
      <c r="H52" s="157"/>
      <c r="I52" s="157"/>
      <c r="J52" s="157"/>
      <c r="K52" s="157"/>
      <c r="L52" s="157"/>
      <c r="M52" s="157"/>
    </row>
    <row r="53" spans="1:13" ht="21.8" customHeight="1" x14ac:dyDescent="0.45">
      <c r="A53" s="1" t="s">
        <v>0</v>
      </c>
      <c r="B53" s="52"/>
      <c r="C53" s="1"/>
      <c r="D53" s="1"/>
      <c r="E53" s="1"/>
      <c r="F53" s="2"/>
      <c r="G53" s="3"/>
      <c r="H53" s="3"/>
      <c r="I53" s="3"/>
      <c r="J53" s="3"/>
      <c r="K53" s="3"/>
      <c r="L53" s="3"/>
      <c r="M53" s="3"/>
    </row>
    <row r="54" spans="1:13" ht="21.8" customHeight="1" x14ac:dyDescent="0.45">
      <c r="A54" s="1" t="s">
        <v>186</v>
      </c>
      <c r="B54" s="1"/>
      <c r="C54" s="1"/>
      <c r="D54" s="1"/>
      <c r="E54" s="1"/>
      <c r="F54" s="2"/>
      <c r="G54" s="3"/>
      <c r="H54" s="3"/>
      <c r="I54" s="3"/>
      <c r="J54" s="3"/>
      <c r="K54" s="3"/>
      <c r="L54" s="3"/>
      <c r="M54" s="3"/>
    </row>
    <row r="55" spans="1:13" ht="21.8" customHeight="1" x14ac:dyDescent="0.45">
      <c r="A55" s="86" t="str">
        <f>+A3</f>
        <v>สำหรับรอบระยะเวลาเก้าเดือนสิ้นสุดวันที่ 30 กันยายน พ.ศ. 2567</v>
      </c>
      <c r="B55" s="4"/>
      <c r="C55" s="4"/>
      <c r="D55" s="4"/>
      <c r="E55" s="4"/>
      <c r="F55" s="5"/>
      <c r="G55" s="6"/>
      <c r="H55" s="6"/>
      <c r="I55" s="6"/>
      <c r="J55" s="6"/>
      <c r="K55" s="6"/>
      <c r="L55" s="6"/>
      <c r="M55" s="6"/>
    </row>
    <row r="56" spans="1:13" ht="21.8" customHeight="1" x14ac:dyDescent="0.45">
      <c r="A56" s="2"/>
      <c r="B56" s="1"/>
      <c r="C56" s="2"/>
      <c r="D56" s="2"/>
      <c r="E56" s="2"/>
      <c r="F56" s="2"/>
      <c r="G56" s="3"/>
      <c r="H56" s="3"/>
      <c r="I56" s="3"/>
      <c r="J56" s="3"/>
      <c r="K56" s="3"/>
      <c r="L56" s="3"/>
      <c r="M56" s="3"/>
    </row>
    <row r="57" spans="1:13" ht="21.8" customHeight="1" x14ac:dyDescent="0.45">
      <c r="A57" s="2"/>
      <c r="B57" s="2"/>
      <c r="C57" s="2"/>
      <c r="D57" s="2"/>
      <c r="F57" s="2"/>
      <c r="G57" s="173" t="s">
        <v>3</v>
      </c>
      <c r="H57" s="170"/>
      <c r="I57" s="170"/>
      <c r="J57" s="3"/>
      <c r="K57" s="173" t="s">
        <v>4</v>
      </c>
      <c r="L57" s="170"/>
      <c r="M57" s="170"/>
    </row>
    <row r="58" spans="1:13" ht="21.8" customHeight="1" x14ac:dyDescent="0.45">
      <c r="A58" s="2"/>
      <c r="B58" s="2"/>
      <c r="C58" s="2"/>
      <c r="D58" s="2"/>
      <c r="E58" s="2"/>
      <c r="F58" s="2"/>
      <c r="G58" s="9" t="s">
        <v>9</v>
      </c>
      <c r="H58" s="37"/>
      <c r="I58" s="9" t="s">
        <v>10</v>
      </c>
      <c r="J58" s="9"/>
      <c r="K58" s="9" t="s">
        <v>9</v>
      </c>
      <c r="L58" s="37"/>
      <c r="M58" s="9" t="s">
        <v>10</v>
      </c>
    </row>
    <row r="59" spans="1:13" ht="21.8" customHeight="1" x14ac:dyDescent="0.45">
      <c r="A59" s="1"/>
      <c r="B59" s="2"/>
      <c r="C59" s="11"/>
      <c r="D59" s="11"/>
      <c r="E59" s="13" t="s">
        <v>11</v>
      </c>
      <c r="F59" s="12"/>
      <c r="G59" s="13" t="s">
        <v>12</v>
      </c>
      <c r="H59" s="9"/>
      <c r="I59" s="13" t="s">
        <v>12</v>
      </c>
      <c r="J59" s="9"/>
      <c r="K59" s="13" t="s">
        <v>12</v>
      </c>
      <c r="L59" s="9"/>
      <c r="M59" s="13" t="s">
        <v>12</v>
      </c>
    </row>
    <row r="60" spans="1:13" ht="5.95" customHeight="1" x14ac:dyDescent="0.45">
      <c r="A60" s="51"/>
      <c r="B60" s="52"/>
      <c r="C60" s="52"/>
      <c r="D60" s="52"/>
      <c r="E60" s="52"/>
      <c r="F60" s="11"/>
      <c r="G60" s="148"/>
      <c r="H60" s="16"/>
      <c r="I60" s="16"/>
      <c r="J60" s="1"/>
      <c r="K60" s="148"/>
      <c r="L60" s="16"/>
      <c r="M60" s="16"/>
    </row>
    <row r="61" spans="1:13" ht="21.8" customHeight="1" x14ac:dyDescent="0.45">
      <c r="A61" s="1" t="s">
        <v>212</v>
      </c>
      <c r="B61" s="52"/>
      <c r="C61" s="52"/>
      <c r="D61" s="52"/>
      <c r="E61" s="52"/>
      <c r="F61" s="11"/>
      <c r="G61" s="149"/>
      <c r="H61" s="48"/>
      <c r="I61" s="48"/>
      <c r="J61" s="48"/>
      <c r="K61" s="149"/>
      <c r="L61" s="48"/>
      <c r="M61" s="48"/>
    </row>
    <row r="62" spans="1:13" ht="21.8" customHeight="1" x14ac:dyDescent="0.45">
      <c r="A62" s="2" t="s">
        <v>213</v>
      </c>
      <c r="B62" s="52"/>
      <c r="C62" s="2"/>
      <c r="D62" s="52"/>
      <c r="E62" s="52"/>
      <c r="F62" s="11"/>
      <c r="G62" s="14"/>
      <c r="H62" s="3"/>
      <c r="I62" s="3"/>
      <c r="J62" s="3"/>
      <c r="K62" s="14"/>
      <c r="L62" s="3"/>
      <c r="M62" s="3"/>
    </row>
    <row r="63" spans="1:13" ht="21.8" customHeight="1" x14ac:dyDescent="0.45">
      <c r="A63" s="2"/>
      <c r="B63" s="2" t="s">
        <v>214</v>
      </c>
      <c r="C63" s="2"/>
      <c r="D63" s="52"/>
      <c r="E63" s="52"/>
      <c r="F63" s="11"/>
      <c r="G63" s="14">
        <v>-30829</v>
      </c>
      <c r="H63" s="3"/>
      <c r="I63" s="3">
        <v>-35321559</v>
      </c>
      <c r="J63" s="3"/>
      <c r="K63" s="14">
        <v>0</v>
      </c>
      <c r="L63" s="3"/>
      <c r="M63" s="3">
        <v>0</v>
      </c>
    </row>
    <row r="64" spans="1:13" ht="21.8" customHeight="1" x14ac:dyDescent="0.45">
      <c r="A64" s="2" t="s">
        <v>215</v>
      </c>
      <c r="B64" s="2"/>
      <c r="C64" s="2"/>
      <c r="D64" s="52"/>
      <c r="E64" s="52"/>
      <c r="F64" s="11"/>
      <c r="G64" s="14"/>
      <c r="H64" s="3"/>
      <c r="I64" s="3"/>
      <c r="J64" s="3"/>
      <c r="K64" s="14"/>
      <c r="L64" s="3"/>
      <c r="M64" s="3"/>
    </row>
    <row r="65" spans="1:13" ht="21.8" customHeight="1" x14ac:dyDescent="0.45">
      <c r="A65" s="2"/>
      <c r="B65" s="2" t="s">
        <v>216</v>
      </c>
      <c r="C65" s="2"/>
      <c r="D65" s="52"/>
      <c r="E65" s="52"/>
      <c r="F65" s="11"/>
      <c r="G65" s="14">
        <v>25000000</v>
      </c>
      <c r="H65" s="3"/>
      <c r="I65" s="3">
        <v>0</v>
      </c>
      <c r="J65" s="3"/>
      <c r="K65" s="14">
        <v>0</v>
      </c>
      <c r="L65" s="3"/>
      <c r="M65" s="3">
        <v>0</v>
      </c>
    </row>
    <row r="66" spans="1:13" ht="21.8" customHeight="1" x14ac:dyDescent="0.45">
      <c r="A66" s="2" t="s">
        <v>217</v>
      </c>
      <c r="B66" s="11"/>
      <c r="C66" s="2"/>
      <c r="D66" s="11"/>
      <c r="E66" s="68">
        <v>17</v>
      </c>
      <c r="F66" s="2"/>
      <c r="G66" s="14">
        <v>-304052416</v>
      </c>
      <c r="H66" s="3"/>
      <c r="I66" s="3">
        <v>-423525000</v>
      </c>
      <c r="J66" s="3"/>
      <c r="K66" s="14">
        <v>-2867730000</v>
      </c>
      <c r="L66" s="3"/>
      <c r="M66" s="16">
        <v>-1365950000</v>
      </c>
    </row>
    <row r="67" spans="1:13" ht="21.8" customHeight="1" x14ac:dyDescent="0.45">
      <c r="A67" s="2" t="s">
        <v>218</v>
      </c>
      <c r="B67" s="2"/>
      <c r="C67" s="2"/>
      <c r="D67" s="2"/>
      <c r="E67" s="68">
        <v>17</v>
      </c>
      <c r="F67" s="2"/>
      <c r="G67" s="14">
        <v>15521553</v>
      </c>
      <c r="H67" s="3"/>
      <c r="I67" s="3">
        <v>514350000</v>
      </c>
      <c r="J67" s="3"/>
      <c r="K67" s="14">
        <v>572000000</v>
      </c>
      <c r="L67" s="3"/>
      <c r="M67" s="16">
        <v>200000000</v>
      </c>
    </row>
    <row r="68" spans="1:13" ht="21.8" customHeight="1" x14ac:dyDescent="0.45">
      <c r="A68" s="17" t="s">
        <v>219</v>
      </c>
      <c r="E68" s="68">
        <v>17</v>
      </c>
      <c r="F68" s="11"/>
      <c r="G68" s="148">
        <v>-86129820</v>
      </c>
      <c r="H68" s="16"/>
      <c r="I68" s="16">
        <v>-36624300</v>
      </c>
      <c r="J68" s="16"/>
      <c r="K68" s="14">
        <v>0</v>
      </c>
      <c r="L68" s="1"/>
      <c r="M68" s="16">
        <v>0</v>
      </c>
    </row>
    <row r="69" spans="1:13" ht="21.8" customHeight="1" x14ac:dyDescent="0.45">
      <c r="A69" s="17" t="s">
        <v>220</v>
      </c>
      <c r="E69" s="68">
        <v>17</v>
      </c>
      <c r="F69" s="11"/>
      <c r="G69" s="148">
        <v>28073975</v>
      </c>
      <c r="H69" s="16"/>
      <c r="I69" s="3">
        <v>0</v>
      </c>
      <c r="J69" s="3"/>
      <c r="K69" s="14">
        <v>0</v>
      </c>
      <c r="L69" s="3"/>
      <c r="M69" s="3">
        <v>0</v>
      </c>
    </row>
    <row r="70" spans="1:13" ht="21.8" customHeight="1" x14ac:dyDescent="0.45">
      <c r="A70" s="17" t="s">
        <v>213</v>
      </c>
      <c r="E70" s="68"/>
      <c r="F70" s="11"/>
      <c r="G70" s="148"/>
      <c r="H70" s="16"/>
      <c r="I70" s="3"/>
      <c r="J70" s="3"/>
      <c r="K70" s="14"/>
      <c r="L70" s="3"/>
      <c r="M70" s="3"/>
    </row>
    <row r="71" spans="1:13" ht="21.8" customHeight="1" x14ac:dyDescent="0.45">
      <c r="B71" s="17" t="s">
        <v>109</v>
      </c>
      <c r="E71" s="68"/>
      <c r="F71" s="11"/>
      <c r="G71" s="148">
        <v>-17705863</v>
      </c>
      <c r="H71" s="16"/>
      <c r="I71" s="3">
        <v>0</v>
      </c>
      <c r="J71" s="3"/>
      <c r="K71" s="14">
        <v>0</v>
      </c>
      <c r="L71" s="3"/>
      <c r="M71" s="3">
        <v>0</v>
      </c>
    </row>
    <row r="72" spans="1:13" ht="21.8" customHeight="1" x14ac:dyDescent="0.45">
      <c r="A72" s="30" t="s">
        <v>221</v>
      </c>
      <c r="B72" s="11"/>
      <c r="C72" s="52"/>
      <c r="D72" s="52"/>
      <c r="E72" s="52"/>
      <c r="F72" s="11"/>
      <c r="G72" s="148">
        <v>0</v>
      </c>
      <c r="H72" s="16"/>
      <c r="I72" s="16">
        <v>23627275</v>
      </c>
      <c r="J72" s="16"/>
      <c r="K72" s="148">
        <v>0</v>
      </c>
      <c r="L72" s="1"/>
      <c r="M72" s="16">
        <v>0</v>
      </c>
    </row>
    <row r="73" spans="1:13" ht="21.8" customHeight="1" x14ac:dyDescent="0.45">
      <c r="A73" s="2" t="s">
        <v>222</v>
      </c>
      <c r="B73" s="52"/>
      <c r="C73" s="2"/>
      <c r="D73" s="52"/>
      <c r="E73" s="68"/>
      <c r="F73" s="11"/>
      <c r="G73" s="148">
        <v>-200829781</v>
      </c>
      <c r="H73" s="3"/>
      <c r="I73" s="3">
        <v>-92600013</v>
      </c>
      <c r="J73" s="3"/>
      <c r="K73" s="14">
        <v>0</v>
      </c>
      <c r="L73" s="3"/>
      <c r="M73" s="3">
        <v>0</v>
      </c>
    </row>
    <row r="74" spans="1:13" ht="21.8" customHeight="1" x14ac:dyDescent="0.45">
      <c r="A74" s="30" t="s">
        <v>223</v>
      </c>
      <c r="B74" s="2"/>
      <c r="C74" s="2"/>
      <c r="D74" s="52"/>
      <c r="E74" s="68"/>
      <c r="F74" s="11"/>
      <c r="G74" s="14">
        <v>0</v>
      </c>
      <c r="H74" s="3"/>
      <c r="I74" s="3">
        <v>134592700</v>
      </c>
      <c r="J74" s="3"/>
      <c r="K74" s="14">
        <v>0</v>
      </c>
      <c r="L74" s="3"/>
      <c r="M74" s="3">
        <v>134592700</v>
      </c>
    </row>
    <row r="75" spans="1:13" ht="21.8" customHeight="1" x14ac:dyDescent="0.45">
      <c r="A75" s="30" t="s">
        <v>224</v>
      </c>
      <c r="B75" s="2"/>
      <c r="C75" s="2"/>
      <c r="D75" s="52"/>
      <c r="E75" s="68"/>
      <c r="F75" s="11"/>
      <c r="G75" s="14">
        <v>90552000</v>
      </c>
      <c r="H75" s="3"/>
      <c r="I75" s="3">
        <v>0</v>
      </c>
      <c r="J75" s="3"/>
      <c r="K75" s="14">
        <v>0</v>
      </c>
      <c r="L75" s="3"/>
      <c r="M75" s="3">
        <v>0</v>
      </c>
    </row>
    <row r="76" spans="1:13" ht="21.8" customHeight="1" x14ac:dyDescent="0.45">
      <c r="A76" s="30" t="s">
        <v>225</v>
      </c>
      <c r="B76" s="2"/>
      <c r="C76" s="2"/>
      <c r="D76" s="52"/>
      <c r="E76" s="68">
        <v>10</v>
      </c>
      <c r="F76" s="11"/>
      <c r="G76" s="14">
        <v>99978555</v>
      </c>
      <c r="H76" s="3"/>
      <c r="I76" s="3">
        <v>0</v>
      </c>
      <c r="J76" s="3"/>
      <c r="K76" s="14">
        <v>0</v>
      </c>
      <c r="L76" s="3"/>
      <c r="M76" s="3">
        <v>0</v>
      </c>
    </row>
    <row r="77" spans="1:13" ht="21.8" customHeight="1" x14ac:dyDescent="0.45">
      <c r="A77" s="30" t="s">
        <v>226</v>
      </c>
      <c r="B77" s="2"/>
      <c r="C77" s="2"/>
      <c r="D77" s="52"/>
      <c r="E77" s="68"/>
      <c r="F77" s="11"/>
      <c r="G77" s="14">
        <v>-1838118154</v>
      </c>
      <c r="H77" s="3"/>
      <c r="I77" s="3">
        <v>-1043036736</v>
      </c>
      <c r="J77" s="3"/>
      <c r="K77" s="14">
        <v>-43381096</v>
      </c>
      <c r="L77" s="3"/>
      <c r="M77" s="3">
        <v>-32436435</v>
      </c>
    </row>
    <row r="78" spans="1:13" ht="21.8" customHeight="1" x14ac:dyDescent="0.45">
      <c r="A78" s="30" t="s">
        <v>227</v>
      </c>
      <c r="B78" s="2"/>
      <c r="C78" s="2"/>
      <c r="D78" s="52"/>
      <c r="E78" s="68"/>
      <c r="F78" s="11"/>
      <c r="G78" s="14">
        <v>-1274710</v>
      </c>
      <c r="H78" s="3"/>
      <c r="I78" s="3">
        <v>-3174633</v>
      </c>
      <c r="J78" s="3"/>
      <c r="K78" s="14">
        <v>0</v>
      </c>
      <c r="L78" s="3"/>
      <c r="M78" s="3">
        <v>-149876</v>
      </c>
    </row>
    <row r="79" spans="1:13" ht="21.8" customHeight="1" x14ac:dyDescent="0.45">
      <c r="A79" s="30" t="s">
        <v>228</v>
      </c>
      <c r="B79" s="2"/>
      <c r="C79" s="2"/>
      <c r="D79" s="52"/>
      <c r="E79" s="68"/>
      <c r="F79" s="11"/>
      <c r="G79" s="14">
        <v>-1586843397</v>
      </c>
      <c r="H79" s="3"/>
      <c r="I79" s="3">
        <v>-1096849766</v>
      </c>
      <c r="J79" s="3"/>
      <c r="K79" s="14">
        <v>-4101782</v>
      </c>
      <c r="L79" s="3"/>
      <c r="M79" s="3">
        <v>-2114979</v>
      </c>
    </row>
    <row r="80" spans="1:13" ht="21.8" customHeight="1" x14ac:dyDescent="0.45">
      <c r="A80" s="30" t="s">
        <v>229</v>
      </c>
      <c r="B80" s="2"/>
      <c r="C80" s="2"/>
      <c r="D80" s="52"/>
      <c r="E80" s="68"/>
      <c r="F80" s="11"/>
      <c r="G80" s="14">
        <v>88444</v>
      </c>
      <c r="H80" s="3"/>
      <c r="I80" s="3">
        <v>5707699</v>
      </c>
      <c r="J80" s="3"/>
      <c r="K80" s="14">
        <v>88444</v>
      </c>
      <c r="L80" s="3"/>
      <c r="M80" s="3">
        <v>25437</v>
      </c>
    </row>
    <row r="81" spans="1:13" ht="5.95" customHeight="1" x14ac:dyDescent="0.45">
      <c r="A81" s="44"/>
      <c r="B81" s="2"/>
      <c r="C81" s="52"/>
      <c r="D81" s="12"/>
      <c r="E81" s="12"/>
      <c r="F81" s="11"/>
      <c r="G81" s="158"/>
      <c r="H81" s="16"/>
      <c r="I81" s="159"/>
      <c r="J81" s="1"/>
      <c r="K81" s="158"/>
      <c r="L81" s="16"/>
      <c r="M81" s="159"/>
    </row>
    <row r="82" spans="1:13" ht="21.8" customHeight="1" x14ac:dyDescent="0.45">
      <c r="A82" s="51" t="s">
        <v>230</v>
      </c>
      <c r="B82" s="52"/>
      <c r="C82" s="52"/>
      <c r="D82" s="52"/>
      <c r="E82" s="52"/>
      <c r="F82" s="11"/>
      <c r="G82" s="104">
        <f>SUM(G62:G81)</f>
        <v>-3775770443</v>
      </c>
      <c r="H82" s="16"/>
      <c r="I82" s="105">
        <f>SUM(I62:I81)</f>
        <v>-2052854333</v>
      </c>
      <c r="J82" s="84"/>
      <c r="K82" s="104">
        <f>SUM(K62:K81)</f>
        <v>-2343124434</v>
      </c>
      <c r="L82" s="103"/>
      <c r="M82" s="105">
        <f>SUM(M62:M81)</f>
        <v>-1066033153</v>
      </c>
    </row>
    <row r="83" spans="1:13" ht="21.8" customHeight="1" x14ac:dyDescent="0.45">
      <c r="A83" s="51"/>
      <c r="B83" s="52"/>
      <c r="C83" s="52"/>
      <c r="D83" s="52"/>
      <c r="E83" s="52"/>
      <c r="F83" s="11"/>
      <c r="G83" s="16"/>
      <c r="H83" s="16"/>
      <c r="I83" s="16"/>
      <c r="J83" s="1"/>
      <c r="K83" s="16"/>
      <c r="L83" s="16"/>
      <c r="M83" s="16"/>
    </row>
    <row r="84" spans="1:13" ht="21.8" customHeight="1" x14ac:dyDescent="0.45">
      <c r="A84" s="51"/>
      <c r="B84" s="52"/>
      <c r="C84" s="52"/>
      <c r="D84" s="52"/>
      <c r="E84" s="52"/>
      <c r="F84" s="11"/>
      <c r="G84" s="16"/>
      <c r="H84" s="16"/>
      <c r="I84" s="16"/>
      <c r="J84" s="1"/>
      <c r="K84" s="16"/>
      <c r="L84" s="16"/>
      <c r="M84" s="16"/>
    </row>
    <row r="85" spans="1:13" ht="21.8" customHeight="1" x14ac:dyDescent="0.45">
      <c r="A85" s="51"/>
      <c r="B85" s="52"/>
      <c r="C85" s="52"/>
      <c r="D85" s="52"/>
      <c r="E85" s="52"/>
      <c r="F85" s="11"/>
      <c r="G85" s="16"/>
      <c r="H85" s="16"/>
      <c r="I85" s="16"/>
      <c r="J85" s="1"/>
      <c r="K85" s="16"/>
      <c r="L85" s="16"/>
      <c r="M85" s="16"/>
    </row>
    <row r="86" spans="1:13" ht="21.8" customHeight="1" x14ac:dyDescent="0.45">
      <c r="A86" s="51"/>
      <c r="B86" s="52"/>
      <c r="C86" s="52"/>
      <c r="D86" s="52"/>
      <c r="E86" s="52"/>
      <c r="F86" s="11"/>
      <c r="G86" s="16"/>
      <c r="H86" s="16"/>
      <c r="I86" s="16"/>
      <c r="J86" s="1"/>
      <c r="K86" s="16"/>
      <c r="L86" s="16"/>
      <c r="M86" s="16"/>
    </row>
    <row r="87" spans="1:13" ht="21.8" customHeight="1" x14ac:dyDescent="0.45">
      <c r="A87" s="51"/>
      <c r="B87" s="52"/>
      <c r="C87" s="52"/>
      <c r="D87" s="52"/>
      <c r="E87" s="52"/>
      <c r="F87" s="11"/>
      <c r="G87" s="16"/>
      <c r="H87" s="16"/>
      <c r="I87" s="16"/>
      <c r="J87" s="1"/>
      <c r="K87" s="16"/>
      <c r="L87" s="16"/>
      <c r="M87" s="16"/>
    </row>
    <row r="88" spans="1:13" ht="21.8" customHeight="1" x14ac:dyDescent="0.45">
      <c r="A88" s="51"/>
      <c r="B88" s="52"/>
      <c r="C88" s="52"/>
      <c r="D88" s="52"/>
      <c r="E88" s="52"/>
      <c r="F88" s="11"/>
      <c r="G88" s="16"/>
      <c r="H88" s="16"/>
      <c r="I88" s="16"/>
      <c r="J88" s="1"/>
      <c r="K88" s="16"/>
      <c r="L88" s="16"/>
      <c r="M88" s="16"/>
    </row>
    <row r="89" spans="1:13" ht="21.8" customHeight="1" x14ac:dyDescent="0.45">
      <c r="A89" s="51"/>
      <c r="B89" s="52"/>
      <c r="C89" s="52"/>
      <c r="D89" s="52"/>
      <c r="E89" s="52"/>
      <c r="F89" s="11"/>
      <c r="G89" s="16"/>
      <c r="H89" s="16"/>
      <c r="I89" s="16"/>
      <c r="J89" s="1"/>
      <c r="K89" s="16"/>
      <c r="L89" s="16"/>
      <c r="M89" s="16"/>
    </row>
    <row r="90" spans="1:13" ht="21.8" customHeight="1" x14ac:dyDescent="0.45">
      <c r="A90" s="51"/>
      <c r="B90" s="52"/>
      <c r="C90" s="52"/>
      <c r="D90" s="52"/>
      <c r="E90" s="52"/>
      <c r="F90" s="11"/>
      <c r="G90" s="16"/>
      <c r="H90" s="16"/>
      <c r="I90" s="16"/>
      <c r="J90" s="1"/>
      <c r="K90" s="16"/>
      <c r="L90" s="16"/>
      <c r="M90" s="16"/>
    </row>
    <row r="91" spans="1:13" ht="21.8" customHeight="1" x14ac:dyDescent="0.45">
      <c r="A91" s="51"/>
      <c r="B91" s="52"/>
      <c r="C91" s="52"/>
      <c r="D91" s="52"/>
      <c r="E91" s="52"/>
      <c r="F91" s="11"/>
      <c r="G91" s="16"/>
      <c r="H91" s="16"/>
      <c r="I91" s="16"/>
      <c r="J91" s="1"/>
      <c r="K91" s="16"/>
      <c r="L91" s="16"/>
      <c r="M91" s="16"/>
    </row>
    <row r="92" spans="1:13" ht="21.8" customHeight="1" x14ac:dyDescent="0.45">
      <c r="A92" s="51"/>
      <c r="B92" s="52"/>
      <c r="C92" s="52"/>
      <c r="D92" s="52"/>
      <c r="E92" s="52"/>
      <c r="F92" s="11"/>
      <c r="G92" s="16"/>
      <c r="H92" s="16"/>
      <c r="I92" s="16"/>
      <c r="J92" s="1"/>
      <c r="K92" s="16"/>
      <c r="L92" s="16"/>
      <c r="M92" s="16"/>
    </row>
    <row r="93" spans="1:13" ht="21.8" customHeight="1" x14ac:dyDescent="0.45">
      <c r="A93" s="51"/>
      <c r="B93" s="52"/>
      <c r="C93" s="52"/>
      <c r="D93" s="52"/>
      <c r="E93" s="52"/>
      <c r="F93" s="11"/>
      <c r="G93" s="16"/>
      <c r="H93" s="16"/>
      <c r="I93" s="16"/>
      <c r="J93" s="1"/>
      <c r="K93" s="16"/>
      <c r="L93" s="16"/>
      <c r="M93" s="16"/>
    </row>
    <row r="94" spans="1:13" ht="10.5" customHeight="1" x14ac:dyDescent="0.45">
      <c r="A94" s="51"/>
      <c r="B94" s="52"/>
      <c r="C94" s="52"/>
      <c r="D94" s="52"/>
      <c r="E94" s="52"/>
      <c r="F94" s="11"/>
      <c r="G94" s="16"/>
      <c r="H94" s="16"/>
      <c r="I94" s="16"/>
      <c r="J94" s="1"/>
      <c r="K94" s="16"/>
      <c r="L94" s="16"/>
      <c r="M94" s="16"/>
    </row>
    <row r="95" spans="1:13" ht="22.4" customHeight="1" x14ac:dyDescent="0.45">
      <c r="A95" s="19" t="s">
        <v>41</v>
      </c>
      <c r="B95" s="5"/>
      <c r="C95" s="5"/>
      <c r="D95" s="5"/>
      <c r="E95" s="5"/>
      <c r="F95" s="5"/>
      <c r="G95" s="6"/>
      <c r="H95" s="6"/>
      <c r="I95" s="6"/>
      <c r="J95" s="6"/>
      <c r="K95" s="6"/>
      <c r="L95" s="6"/>
      <c r="M95" s="6"/>
    </row>
    <row r="96" spans="1:13" ht="21.8" customHeight="1" x14ac:dyDescent="0.45">
      <c r="A96" s="1" t="s">
        <v>0</v>
      </c>
      <c r="B96" s="2"/>
      <c r="C96" s="2"/>
      <c r="D96" s="2"/>
      <c r="E96" s="2"/>
      <c r="F96" s="2"/>
      <c r="G96" s="3"/>
      <c r="H96" s="3"/>
      <c r="I96" s="3"/>
      <c r="J96" s="3"/>
      <c r="K96" s="3"/>
      <c r="L96" s="3"/>
      <c r="M96" s="3"/>
    </row>
    <row r="97" spans="1:13" ht="21.8" customHeight="1" x14ac:dyDescent="0.45">
      <c r="A97" s="1" t="s">
        <v>186</v>
      </c>
      <c r="B97" s="2"/>
      <c r="C97" s="2"/>
      <c r="D97" s="2"/>
      <c r="E97" s="2"/>
      <c r="F97" s="2"/>
      <c r="G97" s="3"/>
      <c r="H97" s="3"/>
      <c r="I97" s="3"/>
      <c r="J97" s="3"/>
      <c r="K97" s="3"/>
      <c r="L97" s="3"/>
      <c r="M97" s="3"/>
    </row>
    <row r="98" spans="1:13" ht="21.8" customHeight="1" x14ac:dyDescent="0.45">
      <c r="A98" s="86" t="str">
        <f>+A3</f>
        <v>สำหรับรอบระยะเวลาเก้าเดือนสิ้นสุดวันที่ 30 กันยายน พ.ศ. 2567</v>
      </c>
      <c r="B98" s="5"/>
      <c r="C98" s="5"/>
      <c r="D98" s="5"/>
      <c r="E98" s="5"/>
      <c r="F98" s="5"/>
      <c r="G98" s="6"/>
      <c r="H98" s="6"/>
      <c r="I98" s="6"/>
      <c r="J98" s="6"/>
      <c r="K98" s="6"/>
      <c r="L98" s="6"/>
      <c r="M98" s="6"/>
    </row>
    <row r="99" spans="1:13" ht="20.85" customHeight="1" x14ac:dyDescent="0.45">
      <c r="A99" s="2"/>
      <c r="B99" s="2"/>
      <c r="C99" s="2"/>
      <c r="D99" s="2"/>
      <c r="E99" s="2"/>
      <c r="F99" s="2"/>
      <c r="G99" s="3"/>
      <c r="H99" s="3"/>
      <c r="I99" s="3"/>
      <c r="J99" s="3"/>
      <c r="K99" s="3"/>
      <c r="L99" s="3"/>
      <c r="M99" s="3"/>
    </row>
    <row r="100" spans="1:13" ht="18.95" customHeight="1" x14ac:dyDescent="0.45">
      <c r="A100" s="2"/>
      <c r="B100" s="2"/>
      <c r="C100" s="2"/>
      <c r="D100" s="2"/>
      <c r="E100" s="2"/>
      <c r="F100" s="2"/>
      <c r="G100" s="173" t="s">
        <v>3</v>
      </c>
      <c r="H100" s="170"/>
      <c r="I100" s="170"/>
      <c r="J100" s="3"/>
      <c r="K100" s="173" t="s">
        <v>4</v>
      </c>
      <c r="L100" s="170"/>
      <c r="M100" s="170"/>
    </row>
    <row r="101" spans="1:13" ht="18.95" customHeight="1" x14ac:dyDescent="0.45">
      <c r="A101" s="2"/>
      <c r="B101" s="2"/>
      <c r="C101" s="2"/>
      <c r="D101" s="2"/>
      <c r="E101" s="2"/>
      <c r="F101" s="2"/>
      <c r="G101" s="9" t="s">
        <v>9</v>
      </c>
      <c r="H101" s="37"/>
      <c r="I101" s="9" t="s">
        <v>10</v>
      </c>
      <c r="J101" s="9"/>
      <c r="K101" s="9" t="s">
        <v>9</v>
      </c>
      <c r="L101" s="37"/>
      <c r="M101" s="9" t="s">
        <v>10</v>
      </c>
    </row>
    <row r="102" spans="1:13" ht="18.95" customHeight="1" x14ac:dyDescent="0.45">
      <c r="A102" s="1"/>
      <c r="B102" s="2"/>
      <c r="C102" s="11"/>
      <c r="D102" s="11"/>
      <c r="E102" s="13" t="s">
        <v>11</v>
      </c>
      <c r="F102" s="12"/>
      <c r="G102" s="13" t="s">
        <v>12</v>
      </c>
      <c r="H102" s="9"/>
      <c r="I102" s="13" t="s">
        <v>12</v>
      </c>
      <c r="J102" s="9"/>
      <c r="K102" s="13" t="s">
        <v>12</v>
      </c>
      <c r="L102" s="9"/>
      <c r="M102" s="13" t="s">
        <v>12</v>
      </c>
    </row>
    <row r="103" spans="1:13" ht="5.95" customHeight="1" x14ac:dyDescent="0.45">
      <c r="A103" s="51"/>
      <c r="B103" s="52"/>
      <c r="C103" s="52"/>
      <c r="D103" s="52"/>
      <c r="E103" s="52"/>
      <c r="F103" s="11"/>
      <c r="G103" s="148"/>
      <c r="H103" s="16"/>
      <c r="I103" s="16"/>
      <c r="J103" s="1"/>
      <c r="K103" s="148"/>
      <c r="L103" s="16"/>
      <c r="M103" s="16"/>
    </row>
    <row r="104" spans="1:13" ht="18.95" customHeight="1" x14ac:dyDescent="0.45">
      <c r="A104" s="1" t="s">
        <v>231</v>
      </c>
      <c r="B104" s="11"/>
      <c r="C104" s="52"/>
      <c r="D104" s="52"/>
      <c r="E104" s="52"/>
      <c r="F104" s="2"/>
      <c r="G104" s="14"/>
      <c r="H104" s="3"/>
      <c r="I104" s="3"/>
      <c r="J104" s="2"/>
      <c r="K104" s="14"/>
      <c r="L104" s="3"/>
      <c r="M104" s="3"/>
    </row>
    <row r="105" spans="1:13" ht="18.95" customHeight="1" x14ac:dyDescent="0.45">
      <c r="A105" s="30" t="s">
        <v>232</v>
      </c>
      <c r="B105" s="52"/>
      <c r="C105" s="52"/>
      <c r="D105" s="52"/>
      <c r="E105" s="12">
        <v>13</v>
      </c>
      <c r="F105" s="2"/>
      <c r="G105" s="14">
        <v>5610000000</v>
      </c>
      <c r="H105" s="3"/>
      <c r="I105" s="3">
        <v>3700000000</v>
      </c>
      <c r="J105" s="3"/>
      <c r="K105" s="80">
        <v>2310000000</v>
      </c>
      <c r="L105" s="2"/>
      <c r="M105" s="3">
        <v>1200000000</v>
      </c>
    </row>
    <row r="106" spans="1:13" ht="18.95" customHeight="1" x14ac:dyDescent="0.45">
      <c r="A106" s="30" t="s">
        <v>233</v>
      </c>
      <c r="B106" s="52"/>
      <c r="C106" s="2"/>
      <c r="D106" s="11"/>
      <c r="E106" s="12">
        <v>13</v>
      </c>
      <c r="F106" s="2"/>
      <c r="G106" s="14">
        <v>-7210000000</v>
      </c>
      <c r="H106" s="3"/>
      <c r="I106" s="3">
        <v>-2600000000</v>
      </c>
      <c r="J106" s="3"/>
      <c r="K106" s="80">
        <v>-2260000000</v>
      </c>
      <c r="L106" s="3"/>
      <c r="M106" s="3">
        <v>0</v>
      </c>
    </row>
    <row r="107" spans="1:13" ht="18.95" customHeight="1" x14ac:dyDescent="0.45">
      <c r="A107" s="30" t="s">
        <v>234</v>
      </c>
      <c r="B107" s="52"/>
      <c r="C107" s="2"/>
      <c r="D107" s="11"/>
      <c r="E107" s="12">
        <v>13</v>
      </c>
      <c r="F107" s="2"/>
      <c r="G107" s="14">
        <v>-19255277</v>
      </c>
      <c r="H107" s="3"/>
      <c r="I107" s="3">
        <v>-6467404</v>
      </c>
      <c r="J107" s="3"/>
      <c r="K107" s="14">
        <v>-19255277</v>
      </c>
      <c r="L107" s="3"/>
      <c r="M107" s="3">
        <v>-4927404</v>
      </c>
    </row>
    <row r="108" spans="1:13" ht="18.95" customHeight="1" x14ac:dyDescent="0.45">
      <c r="A108" s="30" t="s">
        <v>235</v>
      </c>
      <c r="B108" s="2"/>
      <c r="C108" s="2"/>
      <c r="D108" s="52"/>
      <c r="E108" s="68"/>
      <c r="F108" s="2"/>
      <c r="G108" s="14">
        <v>0</v>
      </c>
      <c r="H108" s="3"/>
      <c r="I108" s="3">
        <v>0</v>
      </c>
      <c r="J108" s="3"/>
      <c r="K108" s="80">
        <v>0</v>
      </c>
      <c r="L108" s="3"/>
      <c r="M108" s="3">
        <v>318000000</v>
      </c>
    </row>
    <row r="109" spans="1:13" ht="18.95" customHeight="1" x14ac:dyDescent="0.45">
      <c r="A109" s="30" t="s">
        <v>236</v>
      </c>
      <c r="B109" s="2"/>
      <c r="C109" s="2"/>
      <c r="D109" s="52"/>
      <c r="E109" s="68">
        <v>17</v>
      </c>
      <c r="F109" s="2"/>
      <c r="G109" s="14">
        <v>0</v>
      </c>
      <c r="H109" s="3"/>
      <c r="I109" s="3">
        <v>0</v>
      </c>
      <c r="J109" s="3"/>
      <c r="K109" s="80">
        <v>-108000000</v>
      </c>
      <c r="L109" s="2"/>
      <c r="M109" s="3">
        <v>-155500000</v>
      </c>
    </row>
    <row r="110" spans="1:13" ht="18.95" customHeight="1" x14ac:dyDescent="0.45">
      <c r="A110" s="30" t="s">
        <v>237</v>
      </c>
      <c r="B110" s="2"/>
      <c r="C110" s="2"/>
      <c r="D110" s="52"/>
      <c r="E110" s="12">
        <v>13</v>
      </c>
      <c r="F110" s="2"/>
      <c r="G110" s="14">
        <v>5713641944</v>
      </c>
      <c r="H110" s="3"/>
      <c r="I110" s="3">
        <v>500000000</v>
      </c>
      <c r="J110" s="3"/>
      <c r="K110" s="80">
        <v>0</v>
      </c>
      <c r="L110" s="2"/>
      <c r="M110" s="3">
        <v>0</v>
      </c>
    </row>
    <row r="111" spans="1:13" ht="18.95" customHeight="1" x14ac:dyDescent="0.45">
      <c r="A111" s="30" t="s">
        <v>238</v>
      </c>
      <c r="B111" s="2"/>
      <c r="C111" s="2"/>
      <c r="D111" s="52"/>
      <c r="E111" s="12">
        <v>13</v>
      </c>
      <c r="F111" s="2"/>
      <c r="G111" s="14">
        <v>-770000000</v>
      </c>
      <c r="H111" s="3"/>
      <c r="I111" s="3">
        <v>-3150000000</v>
      </c>
      <c r="J111" s="3"/>
      <c r="K111" s="80">
        <v>-170000000</v>
      </c>
      <c r="L111" s="2"/>
      <c r="M111" s="3">
        <v>-1470000000</v>
      </c>
    </row>
    <row r="112" spans="1:13" ht="18.95" customHeight="1" x14ac:dyDescent="0.45">
      <c r="A112" s="30" t="s">
        <v>239</v>
      </c>
      <c r="B112" s="2"/>
      <c r="C112" s="2"/>
      <c r="D112" s="52"/>
      <c r="E112" s="12">
        <v>13</v>
      </c>
      <c r="F112" s="2"/>
      <c r="G112" s="14">
        <v>-5613642</v>
      </c>
      <c r="H112" s="3"/>
      <c r="I112" s="3">
        <v>0</v>
      </c>
      <c r="J112" s="3"/>
      <c r="K112" s="80">
        <v>0</v>
      </c>
      <c r="L112" s="2"/>
      <c r="M112" s="3">
        <v>0</v>
      </c>
    </row>
    <row r="113" spans="1:13" ht="18.95" customHeight="1" x14ac:dyDescent="0.45">
      <c r="A113" s="30" t="s">
        <v>240</v>
      </c>
      <c r="B113" s="2"/>
      <c r="C113" s="2"/>
      <c r="D113" s="52"/>
      <c r="E113" s="12">
        <v>13</v>
      </c>
      <c r="F113" s="2"/>
      <c r="G113" s="14">
        <v>9196746529</v>
      </c>
      <c r="H113" s="3"/>
      <c r="I113" s="3">
        <v>8500000000</v>
      </c>
      <c r="J113" s="3"/>
      <c r="K113" s="80">
        <v>6808713150</v>
      </c>
      <c r="L113" s="2"/>
      <c r="M113" s="3">
        <v>5000000000</v>
      </c>
    </row>
    <row r="114" spans="1:13" ht="18.95" customHeight="1" x14ac:dyDescent="0.45">
      <c r="A114" s="30" t="s">
        <v>241</v>
      </c>
      <c r="B114" s="2"/>
      <c r="C114" s="2"/>
      <c r="D114" s="52"/>
      <c r="E114" s="12">
        <v>13</v>
      </c>
      <c r="F114" s="2"/>
      <c r="G114" s="14">
        <v>-10318509</v>
      </c>
      <c r="H114" s="3"/>
      <c r="I114" s="3">
        <v>-9281465</v>
      </c>
      <c r="J114" s="3"/>
      <c r="K114" s="80">
        <v>-7369509</v>
      </c>
      <c r="L114" s="2"/>
      <c r="M114" s="3">
        <v>-5241465</v>
      </c>
    </row>
    <row r="115" spans="1:13" ht="18.95" customHeight="1" x14ac:dyDescent="0.45">
      <c r="A115" s="30" t="s">
        <v>242</v>
      </c>
      <c r="B115" s="2"/>
      <c r="C115" s="2"/>
      <c r="D115" s="52"/>
      <c r="E115" s="68">
        <v>13</v>
      </c>
      <c r="F115" s="2"/>
      <c r="G115" s="14">
        <v>-5750000000</v>
      </c>
      <c r="H115" s="3"/>
      <c r="I115" s="3">
        <v>-8040000000</v>
      </c>
      <c r="J115" s="3"/>
      <c r="K115" s="80">
        <v>-4450000000</v>
      </c>
      <c r="L115" s="2"/>
      <c r="M115" s="3">
        <v>-5250000000</v>
      </c>
    </row>
    <row r="116" spans="1:13" ht="18.95" customHeight="1" x14ac:dyDescent="0.45">
      <c r="A116" s="30" t="s">
        <v>243</v>
      </c>
      <c r="B116" s="2"/>
      <c r="C116" s="2"/>
      <c r="D116" s="11"/>
      <c r="E116" s="11"/>
      <c r="F116" s="2"/>
      <c r="G116" s="14">
        <v>-12790507</v>
      </c>
      <c r="H116" s="3"/>
      <c r="I116" s="3">
        <v>-18913242</v>
      </c>
      <c r="J116" s="3"/>
      <c r="K116" s="80">
        <v>-1717970</v>
      </c>
      <c r="L116" s="2"/>
      <c r="M116" s="3">
        <v>-5723987</v>
      </c>
    </row>
    <row r="117" spans="1:13" ht="18.95" customHeight="1" x14ac:dyDescent="0.45">
      <c r="A117" s="30" t="s">
        <v>177</v>
      </c>
      <c r="B117" s="2"/>
      <c r="C117" s="2"/>
      <c r="D117" s="11"/>
      <c r="E117" s="68">
        <v>15</v>
      </c>
      <c r="F117" s="2"/>
      <c r="G117" s="14">
        <v>-1748689381</v>
      </c>
      <c r="H117" s="3"/>
      <c r="I117" s="3">
        <v>-1499152133</v>
      </c>
      <c r="J117" s="3"/>
      <c r="K117" s="80">
        <v>-1748689381</v>
      </c>
      <c r="L117" s="2"/>
      <c r="M117" s="3">
        <v>-1499152133</v>
      </c>
    </row>
    <row r="118" spans="1:13" ht="18.95" customHeight="1" x14ac:dyDescent="0.45">
      <c r="A118" s="30" t="s">
        <v>270</v>
      </c>
      <c r="B118" s="30"/>
      <c r="C118" s="2"/>
      <c r="D118" s="52"/>
      <c r="E118" s="68"/>
      <c r="F118" s="2"/>
      <c r="G118" s="148">
        <v>-379027169</v>
      </c>
      <c r="H118" s="48"/>
      <c r="I118" s="16">
        <v>-181265008</v>
      </c>
      <c r="J118" s="48"/>
      <c r="K118" s="150">
        <v>0</v>
      </c>
      <c r="L118" s="1"/>
      <c r="M118" s="16">
        <v>0</v>
      </c>
    </row>
    <row r="119" spans="1:13" ht="18.95" customHeight="1" x14ac:dyDescent="0.45">
      <c r="A119" s="44" t="s">
        <v>244</v>
      </c>
      <c r="B119" s="30"/>
      <c r="C119" s="2"/>
      <c r="D119" s="52"/>
      <c r="E119" s="52"/>
      <c r="F119" s="2"/>
      <c r="G119" s="160">
        <v>0</v>
      </c>
      <c r="H119" s="48"/>
      <c r="I119" s="161">
        <v>20</v>
      </c>
      <c r="J119" s="48"/>
      <c r="K119" s="162">
        <v>0</v>
      </c>
      <c r="L119" s="1"/>
      <c r="M119" s="161">
        <v>0</v>
      </c>
    </row>
    <row r="120" spans="1:13" ht="5.95" customHeight="1" x14ac:dyDescent="0.45">
      <c r="A120" s="1"/>
      <c r="B120" s="2"/>
      <c r="C120" s="2"/>
      <c r="D120" s="11"/>
      <c r="E120" s="11"/>
      <c r="F120" s="2"/>
      <c r="G120" s="56"/>
      <c r="H120" s="3"/>
      <c r="I120" s="77"/>
      <c r="J120" s="3"/>
      <c r="K120" s="81"/>
      <c r="L120" s="2"/>
      <c r="M120" s="77"/>
    </row>
    <row r="121" spans="1:13" ht="18.95" customHeight="1" x14ac:dyDescent="0.45">
      <c r="A121" s="132" t="s">
        <v>245</v>
      </c>
      <c r="B121" s="65"/>
      <c r="C121" s="133"/>
      <c r="D121" s="133"/>
      <c r="E121" s="133"/>
      <c r="F121" s="65"/>
      <c r="G121" s="104">
        <f>SUM(G105:G119)</f>
        <v>4614693988</v>
      </c>
      <c r="H121" s="103"/>
      <c r="I121" s="105">
        <f>SUM(I105:I119)</f>
        <v>-2805079232</v>
      </c>
      <c r="J121" s="103"/>
      <c r="K121" s="156">
        <f>SUM(K105:K119)</f>
        <v>353681013</v>
      </c>
      <c r="L121" s="65"/>
      <c r="M121" s="105">
        <f>SUM(M105:M119)</f>
        <v>-1872544989</v>
      </c>
    </row>
    <row r="122" spans="1:13" ht="15.05" customHeight="1" x14ac:dyDescent="0.45">
      <c r="A122" s="84"/>
      <c r="B122" s="65"/>
      <c r="C122" s="65"/>
      <c r="D122" s="62"/>
      <c r="E122" s="62"/>
      <c r="F122" s="65"/>
      <c r="G122" s="135"/>
      <c r="H122" s="85"/>
      <c r="I122" s="136"/>
      <c r="J122" s="85"/>
      <c r="K122" s="137"/>
      <c r="L122" s="65"/>
      <c r="M122" s="136"/>
    </row>
    <row r="123" spans="1:13" ht="18.95" customHeight="1" x14ac:dyDescent="0.45">
      <c r="A123" s="84" t="s">
        <v>262</v>
      </c>
      <c r="B123" s="62"/>
      <c r="C123" s="65"/>
      <c r="D123" s="62"/>
      <c r="E123" s="62"/>
      <c r="F123" s="65"/>
      <c r="G123" s="98">
        <f>SUM(G121,G82,G49)</f>
        <v>-1715442260</v>
      </c>
      <c r="H123" s="85"/>
      <c r="I123" s="85">
        <f>SUM(I121,I82,I49)</f>
        <v>-1867782609</v>
      </c>
      <c r="J123" s="85"/>
      <c r="K123" s="138">
        <f>SUM(K121,K82,K49)</f>
        <v>-847089349</v>
      </c>
      <c r="L123" s="65"/>
      <c r="M123" s="85">
        <f>SUM(M121,M82,M49)</f>
        <v>-1855388762.7850001</v>
      </c>
    </row>
    <row r="124" spans="1:13" ht="18.95" customHeight="1" x14ac:dyDescent="0.45">
      <c r="A124" s="65" t="s">
        <v>246</v>
      </c>
      <c r="B124" s="65"/>
      <c r="C124" s="65"/>
      <c r="D124" s="62"/>
      <c r="E124" s="62"/>
      <c r="F124" s="65"/>
      <c r="G124" s="98">
        <v>6449893366</v>
      </c>
      <c r="H124" s="85"/>
      <c r="I124" s="85">
        <v>7148077328</v>
      </c>
      <c r="J124" s="85"/>
      <c r="K124" s="138">
        <v>1011278948</v>
      </c>
      <c r="L124" s="65"/>
      <c r="M124" s="85">
        <v>2158086014</v>
      </c>
    </row>
    <row r="125" spans="1:13" ht="18.95" customHeight="1" x14ac:dyDescent="0.45">
      <c r="A125" s="61" t="s">
        <v>247</v>
      </c>
      <c r="B125" s="65"/>
      <c r="C125" s="65"/>
      <c r="D125" s="62"/>
      <c r="E125" s="62"/>
      <c r="F125" s="65"/>
      <c r="G125" s="98"/>
      <c r="H125" s="85"/>
      <c r="I125" s="85"/>
      <c r="J125" s="85"/>
      <c r="K125" s="138"/>
      <c r="L125" s="65"/>
      <c r="M125" s="85"/>
    </row>
    <row r="126" spans="1:13" ht="18.95" customHeight="1" x14ac:dyDescent="0.45">
      <c r="A126" s="61"/>
      <c r="B126" s="61" t="s">
        <v>248</v>
      </c>
      <c r="C126" s="65"/>
      <c r="D126" s="62"/>
      <c r="E126" s="62"/>
      <c r="F126" s="65"/>
      <c r="G126" s="139">
        <v>-8436816</v>
      </c>
      <c r="H126" s="85"/>
      <c r="I126" s="88">
        <v>5187246</v>
      </c>
      <c r="J126" s="85"/>
      <c r="K126" s="139">
        <v>0</v>
      </c>
      <c r="L126" s="65"/>
      <c r="M126" s="88">
        <v>0</v>
      </c>
    </row>
    <row r="127" spans="1:13" ht="5.95" customHeight="1" x14ac:dyDescent="0.45">
      <c r="A127" s="61"/>
      <c r="B127" s="61"/>
      <c r="C127" s="65"/>
      <c r="D127" s="62"/>
      <c r="E127" s="62"/>
      <c r="F127" s="65"/>
      <c r="G127" s="98"/>
      <c r="H127" s="85"/>
      <c r="I127" s="85"/>
      <c r="J127" s="85"/>
      <c r="K127" s="138"/>
      <c r="L127" s="65"/>
      <c r="M127" s="85"/>
    </row>
    <row r="128" spans="1:13" ht="18.95" customHeight="1" thickBot="1" x14ac:dyDescent="0.5">
      <c r="A128" s="116" t="s">
        <v>249</v>
      </c>
      <c r="B128" s="65"/>
      <c r="C128" s="65"/>
      <c r="D128" s="62"/>
      <c r="E128" s="62"/>
      <c r="F128" s="65"/>
      <c r="G128" s="106">
        <f>SUM(G123:G126)</f>
        <v>4726014290</v>
      </c>
      <c r="H128" s="85"/>
      <c r="I128" s="107">
        <f>SUM(I123:I126)</f>
        <v>5285481965</v>
      </c>
      <c r="J128" s="85"/>
      <c r="K128" s="140">
        <f>SUM(K123:K126)</f>
        <v>164189599</v>
      </c>
      <c r="L128" s="65"/>
      <c r="M128" s="107">
        <f>SUM(M123:M126)</f>
        <v>302697251.21499991</v>
      </c>
    </row>
    <row r="129" spans="1:13" ht="15.05" customHeight="1" thickTop="1" x14ac:dyDescent="0.45">
      <c r="A129" s="36"/>
      <c r="B129" s="2"/>
      <c r="C129" s="2"/>
      <c r="D129" s="11"/>
      <c r="E129" s="11"/>
      <c r="F129" s="2"/>
      <c r="G129" s="14"/>
      <c r="H129" s="3"/>
      <c r="I129" s="3"/>
      <c r="J129" s="3"/>
      <c r="K129" s="80"/>
      <c r="L129" s="2"/>
      <c r="M129" s="3"/>
    </row>
    <row r="130" spans="1:13" ht="18.95" customHeight="1" x14ac:dyDescent="0.45">
      <c r="A130" s="36" t="s">
        <v>250</v>
      </c>
      <c r="B130" s="11"/>
      <c r="C130" s="30"/>
      <c r="D130" s="30"/>
      <c r="E130" s="30"/>
      <c r="F130" s="32"/>
      <c r="G130" s="35"/>
      <c r="H130" s="32"/>
      <c r="I130" s="73"/>
      <c r="J130" s="32"/>
      <c r="K130" s="82"/>
      <c r="L130" s="32"/>
      <c r="M130" s="73"/>
    </row>
    <row r="131" spans="1:13" ht="5.95" customHeight="1" x14ac:dyDescent="0.45">
      <c r="A131" s="2"/>
      <c r="B131" s="30"/>
      <c r="C131" s="2"/>
      <c r="D131" s="11"/>
      <c r="E131" s="11"/>
      <c r="F131" s="2"/>
      <c r="G131" s="14"/>
      <c r="H131" s="3"/>
      <c r="I131" s="3"/>
      <c r="J131" s="3"/>
      <c r="K131" s="80"/>
      <c r="L131" s="2"/>
      <c r="M131" s="3"/>
    </row>
    <row r="132" spans="1:13" s="64" customFormat="1" ht="18.95" customHeight="1" x14ac:dyDescent="0.45">
      <c r="A132" s="61" t="s">
        <v>251</v>
      </c>
      <c r="B132" s="62"/>
      <c r="C132" s="61"/>
      <c r="D132" s="61"/>
      <c r="E132" s="61"/>
      <c r="F132" s="63"/>
      <c r="G132" s="67">
        <v>501768770</v>
      </c>
      <c r="H132" s="63"/>
      <c r="I132" s="78">
        <v>1636461271</v>
      </c>
      <c r="J132" s="63"/>
      <c r="K132" s="83">
        <v>41928646</v>
      </c>
      <c r="L132" s="63"/>
      <c r="M132" s="78">
        <v>495951643.68529397</v>
      </c>
    </row>
    <row r="133" spans="1:13" s="64" customFormat="1" ht="18.95" customHeight="1" x14ac:dyDescent="0.45">
      <c r="A133" s="61" t="s">
        <v>252</v>
      </c>
      <c r="B133" s="62"/>
      <c r="C133" s="61"/>
      <c r="D133" s="61"/>
      <c r="E133" s="61"/>
      <c r="F133" s="63"/>
      <c r="G133" s="67">
        <v>818881369</v>
      </c>
      <c r="H133" s="63"/>
      <c r="I133" s="78">
        <v>222143629</v>
      </c>
      <c r="J133" s="63"/>
      <c r="K133" s="83">
        <v>0</v>
      </c>
      <c r="L133" s="63"/>
      <c r="M133" s="78">
        <v>2853.11470600456</v>
      </c>
    </row>
    <row r="134" spans="1:13" s="64" customFormat="1" ht="18.95" customHeight="1" x14ac:dyDescent="0.45">
      <c r="A134" s="61" t="s">
        <v>253</v>
      </c>
      <c r="B134" s="62"/>
      <c r="C134" s="61"/>
      <c r="D134" s="61"/>
      <c r="E134" s="61"/>
      <c r="F134" s="63"/>
      <c r="G134" s="67">
        <v>354648881</v>
      </c>
      <c r="H134" s="63"/>
      <c r="I134" s="78">
        <v>2014305</v>
      </c>
      <c r="J134" s="63"/>
      <c r="K134" s="83">
        <v>0</v>
      </c>
      <c r="L134" s="63"/>
      <c r="M134" s="78">
        <v>0</v>
      </c>
    </row>
    <row r="135" spans="1:13" s="64" customFormat="1" ht="18.95" customHeight="1" x14ac:dyDescent="0.45">
      <c r="A135" s="61" t="s">
        <v>65</v>
      </c>
      <c r="B135" s="62"/>
      <c r="C135" s="61"/>
      <c r="D135" s="61"/>
      <c r="E135" s="68">
        <v>10</v>
      </c>
      <c r="F135" s="63"/>
      <c r="G135" s="67">
        <v>65795525</v>
      </c>
      <c r="H135" s="63"/>
      <c r="I135" s="78">
        <v>0</v>
      </c>
      <c r="J135" s="63"/>
      <c r="K135" s="83">
        <v>0</v>
      </c>
      <c r="L135" s="63"/>
      <c r="M135" s="78">
        <v>0</v>
      </c>
    </row>
    <row r="136" spans="1:13" s="64" customFormat="1" ht="18.95" customHeight="1" x14ac:dyDescent="0.45">
      <c r="A136" s="65" t="s">
        <v>254</v>
      </c>
      <c r="B136" s="65"/>
      <c r="C136" s="65"/>
      <c r="D136" s="65"/>
      <c r="E136" s="65"/>
      <c r="F136" s="65"/>
      <c r="G136" s="67">
        <v>3407508</v>
      </c>
      <c r="H136" s="66"/>
      <c r="I136" s="78">
        <v>4023744</v>
      </c>
      <c r="J136" s="66"/>
      <c r="K136" s="83">
        <v>0</v>
      </c>
      <c r="L136" s="66"/>
      <c r="M136" s="78">
        <v>4023743.6564883157</v>
      </c>
    </row>
    <row r="137" spans="1:13" s="64" customFormat="1" ht="18.95" customHeight="1" x14ac:dyDescent="0.45">
      <c r="A137" s="65" t="s">
        <v>255</v>
      </c>
      <c r="B137" s="65"/>
      <c r="C137" s="65"/>
      <c r="D137" s="65"/>
      <c r="E137" s="65"/>
      <c r="F137" s="65"/>
      <c r="G137" s="67">
        <v>30560018</v>
      </c>
      <c r="H137" s="66"/>
      <c r="I137" s="78">
        <v>20030741</v>
      </c>
      <c r="J137" s="66"/>
      <c r="K137" s="83">
        <v>0</v>
      </c>
      <c r="L137" s="66"/>
      <c r="M137" s="78">
        <v>0</v>
      </c>
    </row>
    <row r="138" spans="1:13" s="64" customFormat="1" ht="18.95" customHeight="1" x14ac:dyDescent="0.45">
      <c r="A138" s="65" t="s">
        <v>267</v>
      </c>
      <c r="B138" s="65"/>
      <c r="C138" s="65"/>
      <c r="D138" s="65"/>
      <c r="E138" s="65"/>
      <c r="F138" s="65"/>
      <c r="G138" s="163"/>
      <c r="H138" s="66"/>
      <c r="I138" s="78"/>
      <c r="J138" s="66"/>
      <c r="K138" s="83"/>
      <c r="L138" s="66"/>
      <c r="M138" s="78"/>
    </row>
    <row r="139" spans="1:13" s="64" customFormat="1" ht="18.95" customHeight="1" x14ac:dyDescent="0.45">
      <c r="A139" s="65"/>
      <c r="B139" s="65" t="s">
        <v>268</v>
      </c>
      <c r="C139" s="65"/>
      <c r="D139" s="65"/>
      <c r="E139" s="68">
        <v>8</v>
      </c>
      <c r="F139" s="65"/>
      <c r="G139" s="67">
        <v>326128228</v>
      </c>
      <c r="H139" s="66"/>
      <c r="I139" s="78">
        <v>2001655446</v>
      </c>
      <c r="J139" s="66"/>
      <c r="K139" s="83">
        <v>0</v>
      </c>
      <c r="L139" s="66"/>
      <c r="M139" s="78">
        <v>478966388</v>
      </c>
    </row>
    <row r="140" spans="1:13" s="64" customFormat="1" ht="18.8" customHeight="1" x14ac:dyDescent="0.45">
      <c r="A140" s="65" t="s">
        <v>271</v>
      </c>
      <c r="B140" s="65"/>
      <c r="C140" s="65"/>
      <c r="D140" s="65"/>
      <c r="E140" s="68"/>
      <c r="F140" s="65"/>
      <c r="G140" s="163"/>
      <c r="H140" s="66"/>
      <c r="I140" s="78"/>
      <c r="J140" s="66"/>
      <c r="K140" s="83"/>
      <c r="L140" s="66"/>
      <c r="M140" s="78"/>
    </row>
    <row r="141" spans="1:13" s="64" customFormat="1" ht="18.95" customHeight="1" x14ac:dyDescent="0.45">
      <c r="A141" s="65"/>
      <c r="B141" s="65" t="s">
        <v>272</v>
      </c>
      <c r="C141" s="65"/>
      <c r="D141" s="65"/>
      <c r="E141" s="12" t="s">
        <v>269</v>
      </c>
      <c r="F141" s="65"/>
      <c r="G141" s="83">
        <v>0</v>
      </c>
      <c r="H141" s="66"/>
      <c r="I141" s="78">
        <v>0</v>
      </c>
      <c r="J141" s="66"/>
      <c r="K141" s="83">
        <v>7824806367.3000002</v>
      </c>
      <c r="L141" s="66"/>
      <c r="M141" s="78">
        <v>0</v>
      </c>
    </row>
    <row r="142" spans="1:13" s="64" customFormat="1" ht="18.95" customHeight="1" x14ac:dyDescent="0.45">
      <c r="A142" s="65" t="s">
        <v>256</v>
      </c>
      <c r="B142" s="65"/>
      <c r="C142" s="65"/>
      <c r="D142" s="65"/>
      <c r="E142" s="70"/>
      <c r="F142" s="65"/>
      <c r="G142" s="83">
        <v>0</v>
      </c>
      <c r="H142" s="66"/>
      <c r="I142" s="78">
        <v>2499900</v>
      </c>
      <c r="J142" s="66"/>
      <c r="K142" s="83">
        <v>0</v>
      </c>
      <c r="L142" s="66"/>
      <c r="M142" s="78">
        <v>0</v>
      </c>
    </row>
    <row r="143" spans="1:13" s="64" customFormat="1" ht="18.95" customHeight="1" x14ac:dyDescent="0.45">
      <c r="A143" s="65" t="s">
        <v>257</v>
      </c>
      <c r="B143" s="65"/>
      <c r="C143" s="65"/>
      <c r="D143" s="65"/>
      <c r="E143" s="70"/>
      <c r="F143" s="65"/>
      <c r="G143" s="163"/>
      <c r="H143" s="66"/>
      <c r="I143" s="78"/>
      <c r="J143" s="66"/>
      <c r="K143" s="83"/>
      <c r="L143" s="66"/>
      <c r="M143" s="78"/>
    </row>
    <row r="144" spans="1:13" s="64" customFormat="1" ht="18.95" customHeight="1" x14ac:dyDescent="0.45">
      <c r="A144" s="65"/>
      <c r="B144" s="65" t="s">
        <v>258</v>
      </c>
      <c r="C144" s="65"/>
      <c r="D144" s="65"/>
      <c r="E144" s="70"/>
      <c r="F144" s="65"/>
      <c r="G144" s="67">
        <v>431693</v>
      </c>
      <c r="H144" s="66"/>
      <c r="I144" s="78">
        <v>0</v>
      </c>
      <c r="J144" s="66"/>
      <c r="K144" s="83">
        <v>0</v>
      </c>
      <c r="L144" s="66"/>
      <c r="M144" s="78">
        <v>0</v>
      </c>
    </row>
    <row r="145" spans="1:13" ht="15.05" customHeight="1" x14ac:dyDescent="0.45">
      <c r="A145" s="65"/>
      <c r="G145" s="78"/>
      <c r="I145" s="78"/>
      <c r="K145" s="78"/>
      <c r="M145" s="78"/>
    </row>
    <row r="146" spans="1:13" ht="22.4" customHeight="1" x14ac:dyDescent="0.45">
      <c r="A146" s="19" t="s">
        <v>41</v>
      </c>
      <c r="B146" s="5"/>
      <c r="C146" s="5"/>
      <c r="D146" s="5"/>
      <c r="E146" s="5"/>
      <c r="F146" s="5"/>
      <c r="G146" s="6"/>
      <c r="H146" s="6"/>
      <c r="I146" s="6"/>
      <c r="J146" s="6"/>
      <c r="K146" s="6"/>
      <c r="L146" s="6"/>
      <c r="M146" s="6"/>
    </row>
  </sheetData>
  <mergeCells count="6">
    <mergeCell ref="G5:I5"/>
    <mergeCell ref="K5:M5"/>
    <mergeCell ref="G57:I57"/>
    <mergeCell ref="K57:M57"/>
    <mergeCell ref="G100:I100"/>
    <mergeCell ref="K100:M100"/>
  </mergeCells>
  <pageMargins left="0.8" right="0.5" top="0.5" bottom="0.6" header="0.49" footer="0.4"/>
  <pageSetup paperSize="9" scale="85" firstPageNumber="11" orientation="portrait" useFirstPageNumber="1" horizontalDpi="1200" verticalDpi="1200" r:id="rId1"/>
  <headerFooter>
    <oddFooter>&amp;R&amp;"Browallia New,Regular"&amp;13&amp;P</oddFooter>
  </headerFooter>
  <rowBreaks count="2" manualBreakCount="2">
    <brk id="52" max="16383" man="1"/>
    <brk id="95" max="16383" man="1"/>
  </rowBreaks>
  <ignoredErrors>
    <ignoredError sqref="E141 E43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2-4</vt:lpstr>
      <vt:lpstr>5-6 (3M)</vt:lpstr>
      <vt:lpstr>7-8 (9M)</vt:lpstr>
      <vt:lpstr>9</vt:lpstr>
      <vt:lpstr>10</vt:lpstr>
      <vt:lpstr>11-13</vt:lpstr>
    </vt:vector>
  </TitlesOfParts>
  <Manager/>
  <Company>PricewaterhouseCoopers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Chayaporn Srilap</dc:creator>
  <cp:keywords/>
  <dc:description/>
  <cp:lastModifiedBy>Aree Tansutthiwong</cp:lastModifiedBy>
  <cp:revision/>
  <cp:lastPrinted>2024-11-08T03:46:49Z</cp:lastPrinted>
  <dcterms:created xsi:type="dcterms:W3CDTF">2021-08-17T06:42:11Z</dcterms:created>
  <dcterms:modified xsi:type="dcterms:W3CDTF">2024-11-08T03:47:03Z</dcterms:modified>
  <cp:category/>
  <cp:contentStatus/>
</cp:coreProperties>
</file>